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Õ THỊ BÍCH PHƯƠNG\TRANG THÔNG TIN ĐIỆN TỬ\2024\Tài liệu họp\tổ chức cuộc họp nhằm đánh giá tổng thể hiện trạng Chợ Đắk Mil\"/>
    </mc:Choice>
  </mc:AlternateContent>
  <bookViews>
    <workbookView xWindow="0" yWindow="0" windowWidth="20250" windowHeight="9150"/>
  </bookViews>
  <sheets>
    <sheet name="PHỤ LỤC I" sheetId="1" r:id="rId1"/>
    <sheet name="PHỤ LỤC II" sheetId="3" r:id="rId2"/>
  </sheets>
  <definedNames>
    <definedName name="_xlnm.Print_Titles" localSheetId="0">'PHỤ LỤC I'!$4:$5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3" l="1"/>
  <c r="N12" i="3" s="1"/>
  <c r="E12" i="3"/>
  <c r="C12" i="3"/>
  <c r="F12" i="3" l="1"/>
  <c r="H12" i="3" s="1"/>
  <c r="O12" i="3" s="1"/>
  <c r="A2" i="1" l="1"/>
  <c r="N11" i="3" l="1"/>
  <c r="F11" i="3"/>
  <c r="N10" i="3"/>
  <c r="E10" i="3"/>
  <c r="F10" i="3" s="1"/>
  <c r="N9" i="3"/>
  <c r="E9" i="3"/>
  <c r="F9" i="3" s="1"/>
  <c r="N8" i="3"/>
  <c r="F8" i="3"/>
  <c r="N7" i="3"/>
  <c r="F7" i="3"/>
  <c r="K6" i="3"/>
  <c r="J6" i="3"/>
  <c r="C6" i="3"/>
  <c r="F6" i="3" s="1"/>
  <c r="N6" i="3" l="1"/>
  <c r="G7" i="3"/>
  <c r="H7" i="3" s="1"/>
  <c r="H6" i="3"/>
  <c r="O6" i="3" s="1"/>
  <c r="G8" i="3" l="1"/>
  <c r="H8" i="3" s="1"/>
  <c r="O7" i="3"/>
  <c r="F8" i="1"/>
  <c r="O8" i="3" l="1"/>
  <c r="G9" i="3"/>
  <c r="H9" i="3" s="1"/>
  <c r="G10" i="3" l="1"/>
  <c r="H10" i="3" s="1"/>
  <c r="O9" i="3"/>
  <c r="O10" i="3" l="1"/>
  <c r="G11" i="3"/>
  <c r="H11" i="3" s="1"/>
  <c r="O11" i="3" s="1"/>
</calcChain>
</file>

<file path=xl/sharedStrings.xml><?xml version="1.0" encoding="utf-8"?>
<sst xmlns="http://schemas.openxmlformats.org/spreadsheetml/2006/main" count="165" uniqueCount="121">
  <si>
    <t>STT</t>
  </si>
  <si>
    <t>Danh mục tài sản</t>
  </si>
  <si>
    <t>Ghi chú</t>
  </si>
  <si>
    <t xml:space="preserve"> Nhà trụ sở </t>
  </si>
  <si>
    <t>Không có số liệu trên sổ kế toán</t>
  </si>
  <si>
    <t>Mái tôn lủng, tường bong tróc</t>
  </si>
  <si>
    <t xml:space="preserve"> Dãy 07 ki ốt </t>
  </si>
  <si>
    <t xml:space="preserve">Mái tôn lủng, tường bong tróc </t>
  </si>
  <si>
    <t xml:space="preserve"> Nhà lồng thịt cá </t>
  </si>
  <si>
    <t xml:space="preserve"> Bể nước phòng cháy  </t>
  </si>
  <si>
    <t xml:space="preserve"> Máy phòng cháy  </t>
  </si>
  <si>
    <t xml:space="preserve"> Cuộn ống PCCC </t>
  </si>
  <si>
    <t xml:space="preserve">8 cuộn Ø 50,2 cuộn Ø 65, lăng chữa cháy Ø 50  </t>
  </si>
  <si>
    <t>Bị xì lỗ kim.</t>
  </si>
  <si>
    <t xml:space="preserve"> Bình bọt CO2 </t>
  </si>
  <si>
    <t xml:space="preserve"> Xe càng vận chuyển rác </t>
  </si>
  <si>
    <t>1 đầu máy nổ, 1 rơmoc</t>
  </si>
  <si>
    <t xml:space="preserve">Rãnh thoát nước chung </t>
  </si>
  <si>
    <t xml:space="preserve">Đã xuống cấp, hư hỏng </t>
  </si>
  <si>
    <t xml:space="preserve">Nhà vệ sinh BQLC </t>
  </si>
  <si>
    <t xml:space="preserve">Nhà vệ sinh chợ Đắk Mil </t>
  </si>
  <si>
    <t xml:space="preserve">Bể chứa rác thải tại chợ </t>
  </si>
  <si>
    <t xml:space="preserve">Nhà để xe cổng sau </t>
  </si>
  <si>
    <t xml:space="preserve">Nhà để xe cổng trước </t>
  </si>
  <si>
    <t xml:space="preserve">Sườn gỗ mục nát, mái tôn lủng </t>
  </si>
  <si>
    <t xml:space="preserve">Dãy nhà kho 6 ki ốt </t>
  </si>
  <si>
    <t>Hàng rào bao quanh chợ</t>
  </si>
  <si>
    <t>Hệ thống ống cấp nước ngầm PCCC quanh chợ</t>
  </si>
  <si>
    <t>Hàng rào sắt mặt trước</t>
  </si>
  <si>
    <t>Cổng chính chợ Đắk Mil</t>
  </si>
  <si>
    <t xml:space="preserve"> Dãy nhà tôn 89 Ki ốt  </t>
  </si>
  <si>
    <t>Năm xây dựng - đưa vào sử dụng</t>
  </si>
  <si>
    <t xml:space="preserve"> Dãy 102 quầy (nhà lồng 18 quầy)</t>
  </si>
  <si>
    <t xml:space="preserve">Dãy nhà bán gia cầm 13 ki ốt  </t>
  </si>
  <si>
    <t xml:space="preserve">Dãy nhà khung sắt lợp tôn 7 ki ốt </t>
  </si>
  <si>
    <t xml:space="preserve">Đường đi trong khuôn  viên chợ </t>
  </si>
  <si>
    <t>Nhà buôn bán chung (ăn uống)</t>
  </si>
  <si>
    <t>Nhà buôn bán chung (Rau Xanh)</t>
  </si>
  <si>
    <t>Diện tích mái vòm do nhân dân đóng góp</t>
  </si>
  <si>
    <t>98 m ( ống sắt Ø 60)</t>
  </si>
  <si>
    <t xml:space="preserve">I </t>
  </si>
  <si>
    <t>II</t>
  </si>
  <si>
    <t>Nguồn vốn đầu tư: Ngân sách Nhà nước</t>
  </si>
  <si>
    <t>Nguồn vốn đầu tư: Tiểu thương, cán bộ, nhân viên BQLC đóng góp</t>
  </si>
  <si>
    <t xml:space="preserve">Công trình đã xuống cấp trầm trọng. Nền hầu hết bị nứt lún, hư  hỏng. Tường hầu hết bị nứt, bong tróc, thấm hư hỏng, mái </t>
  </si>
  <si>
    <t>Hiện trạng đã xuống cấp, tường thấm, mái tôn lủng; Cửa sắt nền láng xi măng tường quét vôi trần ván ép đã bị bong tróc, lủng.</t>
  </si>
  <si>
    <t>Cao 6m, xà cồ gỗ,công trình cũ và xuống cấp mái rỉ sét, cong vênh, hư hỏng dốt.</t>
  </si>
  <si>
    <t>Công trình xuống cấp, hầu hết bị nứt, thấm hư hỏng.</t>
  </si>
  <si>
    <t>Máy phòng cháy cũ</t>
  </si>
  <si>
    <t>Đã cũ, han rỉ</t>
  </si>
  <si>
    <t xml:space="preserve">Công trình xuống cấp, hầu hết bị nứt </t>
  </si>
  <si>
    <t>Công trình xuống cấp, bong tróc, rạn nứt</t>
  </si>
  <si>
    <t>Công trình xuống cấp, han rỉ</t>
  </si>
  <si>
    <t xml:space="preserve">Công trình đã cũ và xuống cấp.Mái tôn lủng, tường bong tróc, </t>
  </si>
  <si>
    <t>Hầu hết đã cũ, vòi xịt rỉ sét</t>
  </si>
  <si>
    <t xml:space="preserve">Nhà để máy phòng cháy </t>
  </si>
  <si>
    <t>Quy mô</t>
  </si>
  <si>
    <t>Công trình đã xuống cấp. Nền nứt,lún hư hỏng Kết cấu: đỡ mái rỉ sét, cong vênh.</t>
  </si>
  <si>
    <t>Công trình đã xuống cấp . Nền nứt,lún hư hỏng Kết cấu: đỡ mái rỉ sét, cong vênh.</t>
  </si>
  <si>
    <t>Công trình đã xuống cấp . Nền nứt,lún hư hỏng Kết cấu: đỡ mái rỉ sét.</t>
  </si>
  <si>
    <t>Công trình đã xuống cấp, Kết cấu: đỡ mái rỉ sét.</t>
  </si>
  <si>
    <t xml:space="preserve"> Dãy 102 quầy (nhà lồng 70 quầy)</t>
  </si>
  <si>
    <t xml:space="preserve"> Dãy 102 quầy (nhà 07 quầy)</t>
  </si>
  <si>
    <t>Nhãn hiệu: MFZ8 (20 Bình)</t>
  </si>
  <si>
    <t>Nhãn hiệu: TOHATSU V46  (1 cái)</t>
  </si>
  <si>
    <t>(Chiều dài: 350 m chiều rộng : 0.5 m) 175 m²  thành xây gạch trát vữa xi măng, nắp bê tông.</t>
  </si>
  <si>
    <t>(Chiều dài: 4m, Chiều rộng: 2.5m) 10m² thành xây gạch trát vữa xi măng.</t>
  </si>
  <si>
    <t>(Chiều dài: 14 m, Chiều rộng: 4.5 m) 63 m²; Kết cấu: móng xây đá hộc, nền xi măng, tường gạch, lợp tôn, trần nhựa.</t>
  </si>
  <si>
    <t>Công trình dân dụng cấp IV; 14.2m (móng đá hộc 0.3 rào sắt cao 2.5 m); móng xây đá hộc, trụ xây gạch.</t>
  </si>
  <si>
    <t>Công trình dân dụng cấp IV; Cao 6m, rộng 6.5m (trụ bê tông cốt thép, cánh cổng bằng sắt cao 3 m)</t>
  </si>
  <si>
    <t>Công trình dân dụng cấp IV; dài 178m (Chiều cao 2 m); móng xây đá hộc, tường gạch, trát vựa xi măng, trụ xây gạch, giăng bê tông cốt thép.</t>
  </si>
  <si>
    <t xml:space="preserve"> Dãy H, L (10 ki ốt)</t>
  </si>
  <si>
    <t>Công trình dân dụng cấp IV; Diện tích: 968 m²; Kết cấu: móng xây đá hộc, nền xi măng, tường tôn, mai lợp tôn</t>
  </si>
  <si>
    <t>Công trình dân dụng cấp IV; (Chiều dài: 2 m, Chiều rộng: 2 m) 4 m²; Kết cấu: móng xây đá hộc, nền xi măng, tường gạch mái, lợp tôn</t>
  </si>
  <si>
    <t>Công trình dân dụng cấp IV; (Chiều dài: 20m, Chiều rộng: 11m) 220m², trụ sắt, kèo sắt, mái lợp tôn.</t>
  </si>
  <si>
    <t>Công trình dân dụng cấp IV; (Chiều dài: 19.5m, Chiều rộng: 13.5m) 263.25m², trụ sắt, kèo sắt, mái lợp tôn.</t>
  </si>
  <si>
    <t xml:space="preserve">Dãy nhà 4 ki ốt </t>
  </si>
  <si>
    <t xml:space="preserve">Giá trị còn lại </t>
  </si>
  <si>
    <t xml:space="preserve">Ghi nhận tại thời điểm kiểm đếm </t>
  </si>
  <si>
    <t xml:space="preserve">Nguyên giá theo sổ sách kế toán </t>
  </si>
  <si>
    <t xml:space="preserve">Đánh giá hiện trạng của tài sản </t>
  </si>
  <si>
    <t>Công trình dân dụng cấp IV; Diện tích: 174.7 m²; Kết cấu: móng xây đá hộc, nền xi măng, tường gạch mái, lợp tôn</t>
  </si>
  <si>
    <t>Công trình dân dụng cấp IV; Diện tích: 20m²; Nền xi măng, khung sắt, mái lợp tôn</t>
  </si>
  <si>
    <t>Công trình dân dụng cấp IV; Diện tích: 130m²; Nền xi măng, khung sắt, mái lợp tôn</t>
  </si>
  <si>
    <t>Công trình dân dụng cấp IV; Diện tích: 54m²; Nền xi măng, khung sắt, mái lợp tôn</t>
  </si>
  <si>
    <t>Công trình dân dụng cấp IV; Diện tích: 63m²; Nền xi măng, khung sắt, mái lợp tôn</t>
  </si>
  <si>
    <t>Công trình dân dụng cấp IV; Diện tích: 77m²; Kết cấu: móng xây đá hộc, nền xi măng, tường gạch mái, lợp tôn</t>
  </si>
  <si>
    <t>Công trình dân dụng cấp IV; Diện tích: 70m²; Nền xi măng, khung sắt, mái lợp tôn</t>
  </si>
  <si>
    <t>Công trình dân dụng cấp IV; Diện tích: 154m²; Nền xi măng, khung sắt, mái lợp tôn</t>
  </si>
  <si>
    <t>Công trình dân dụng cấp IV; Diện tích: 2.002,5 m², Kèo sắt, mái tôn</t>
  </si>
  <si>
    <t>Diện tích: 4,093m²; Đổ bê tông dày 10 cm</t>
  </si>
  <si>
    <t>Công trình dân dụng cấp IV; Diện tích:114 m²; Kết cấu: móng xây đá hộc, nền xi măng, tường gạch mái,lợp tôn</t>
  </si>
  <si>
    <t>Công trình dân dụng cấp IV; Diện tích: 408.1 m²; Kết cấu: móng xây đá hộc, nền xi măng, tường tôn, mái lợp tôn</t>
  </si>
  <si>
    <t>Công trình dân dụng cấp IV; Diện tích: 1.005,8 m², chiều cao khoảng 07m; Kết cấu: móng xây đá hộc, nền xi măng, tường gạch mái, lợp tôn</t>
  </si>
  <si>
    <t>Công trình dân dụng cấp IV; Diện tích: 70 m²; Kết cấu: móng xây đá hộc, nền  xi măng, tường gạch mái,lợp tôn</t>
  </si>
  <si>
    <t>Công trình dân dụng cấp IV; Diện tích: 65 m²; Kết cấu: móng xây đá hộc, nền xi măng, tường gạch mái, lợp tôn, trần ván ép; Diện tích đất quản lý sử dụng 7500m2 trong đó 4500m2 buôn bán và 3000m2 đường lưu không</t>
  </si>
  <si>
    <t>Công trình dân dụng cấp IV; Diện tích: 300 m²; chiều cao khoảng 07m; Kết cấu: móng xây đá hộc, nền xi măng,  mái lợp tôn</t>
  </si>
  <si>
    <t>Thể tích: 100 m3; Nền bê tông, thành bể xây gạch trát vữa xi măng, nắp bê tông.</t>
  </si>
  <si>
    <t>Tổng</t>
  </si>
  <si>
    <t>Năm</t>
  </si>
  <si>
    <t>THU</t>
  </si>
  <si>
    <t>Năm trước chuyển qua</t>
  </si>
  <si>
    <t>Tổng cộng thu được chi</t>
  </si>
  <si>
    <t>CHI</t>
  </si>
  <si>
    <t>Tổng chi</t>
  </si>
  <si>
    <t>Còn lại chuyển sang năm sau</t>
  </si>
  <si>
    <t>Phí chợ</t>
  </si>
  <si>
    <t>Khoán bãi xe</t>
  </si>
  <si>
    <t>Điện</t>
  </si>
  <si>
    <t>Lương</t>
  </si>
  <si>
    <t>Nộp thuế 10% theo quy định và các khoản nộp ngân sách</t>
  </si>
  <si>
    <t>Đóng bảo hiểm</t>
  </si>
  <si>
    <t>Chi Khác</t>
  </si>
  <si>
    <t>4=1+2+3</t>
  </si>
  <si>
    <t>6=4+5</t>
  </si>
  <si>
    <t>12=7+8+9+10+11</t>
  </si>
  <si>
    <t>13=6-12</t>
  </si>
  <si>
    <t>(Kèm theo Báo cáo số        /BC-UBND ngày     tháng     năm 2024 của UBND huyện Đắk Mil)</t>
  </si>
  <si>
    <t>2023</t>
  </si>
  <si>
    <t>Phụ biểu 02: Công tác thu - chi tài chính
(Ban hành kèm theo Báo cáo số      /BC-UBND ngày     /4/2024 của UBND huyện)</t>
  </si>
  <si>
    <t>Phụ biểu 01: Danh sách tài sản cố định tại chợ Đắk 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</si>
</sst>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.##0.00_);_(* \(#.##0.00\);_(* &quot;-&quot;??_);_(@_)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165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3" fontId="3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0" fontId="1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/>
    <xf numFmtId="164" fontId="10" fillId="0" borderId="1" xfId="1" applyNumberFormat="1" applyFont="1" applyBorder="1" applyAlignment="1">
      <alignment vertical="center"/>
    </xf>
    <xf numFmtId="0" fontId="14" fillId="0" borderId="0" xfId="1" applyFont="1"/>
    <xf numFmtId="0" fontId="9" fillId="0" borderId="0" xfId="1" applyFont="1"/>
    <xf numFmtId="164" fontId="12" fillId="0" borderId="1" xfId="4" applyNumberFormat="1" applyFont="1" applyBorder="1" applyAlignment="1">
      <alignment horizontal="center" vertical="center"/>
    </xf>
    <xf numFmtId="164" fontId="12" fillId="2" borderId="1" xfId="4" applyNumberFormat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49" fontId="10" fillId="0" borderId="1" xfId="4" applyNumberFormat="1" applyFont="1" applyBorder="1" applyAlignment="1">
      <alignment horizontal="center" vertical="center"/>
    </xf>
    <xf numFmtId="164" fontId="10" fillId="0" borderId="1" xfId="4" applyNumberFormat="1" applyFont="1" applyBorder="1" applyAlignment="1">
      <alignment horizontal="right" vertical="center"/>
    </xf>
    <xf numFmtId="164" fontId="10" fillId="0" borderId="1" xfId="1" applyNumberFormat="1" applyFont="1" applyBorder="1" applyAlignment="1">
      <alignment horizontal="right" vertical="center"/>
    </xf>
    <xf numFmtId="0" fontId="14" fillId="0" borderId="0" xfId="1" applyFont="1" applyAlignment="1">
      <alignment vertical="center"/>
    </xf>
    <xf numFmtId="0" fontId="10" fillId="0" borderId="1" xfId="4" applyNumberFormat="1" applyFont="1" applyBorder="1" applyAlignment="1">
      <alignment horizontal="center" vertical="center"/>
    </xf>
    <xf numFmtId="164" fontId="14" fillId="0" borderId="0" xfId="4" applyNumberFormat="1" applyFont="1"/>
    <xf numFmtId="164" fontId="14" fillId="0" borderId="0" xfId="1" applyNumberFormat="1" applyFont="1"/>
    <xf numFmtId="164" fontId="12" fillId="0" borderId="1" xfId="4" applyNumberFormat="1" applyFont="1" applyBorder="1" applyAlignment="1">
      <alignment horizontal="center" vertical="center" wrapText="1"/>
    </xf>
    <xf numFmtId="0" fontId="4" fillId="0" borderId="0" xfId="0" applyFont="1" applyAlignment="1"/>
    <xf numFmtId="164" fontId="10" fillId="2" borderId="1" xfId="4" applyNumberFormat="1" applyFont="1" applyFill="1" applyBorder="1" applyAlignment="1">
      <alignment horizontal="right" vertical="center"/>
    </xf>
    <xf numFmtId="164" fontId="14" fillId="0" borderId="0" xfId="4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164" fontId="10" fillId="0" borderId="1" xfId="4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 wrapText="1"/>
    </xf>
  </cellXfs>
  <cellStyles count="5">
    <cellStyle name="Comma 2" xfId="3"/>
    <cellStyle name="Comma 2 2" xfId="4"/>
    <cellStyle name="Comm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1762125</xdr:colOff>
      <xdr:row>2</xdr:row>
      <xdr:rowOff>9525</xdr:rowOff>
    </xdr:from>
    <xdr:to>
      <xdr:col>4</xdr:col>
      <xdr:colOff>695325</xdr:colOff>
      <xdr:row>2</xdr:row>
      <xdr:rowOff>9526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9623B60-5378-4A63-BEA5-A20EFE569BA1}"/>
            </a:ext>
          </a:extLst>
        </xdr:cNvPr>
        <xdr:cNvCxnSpPr/>
      </xdr:nvCxnSpPr>
      <xdr:spPr>
        <a:xfrm>
          <a:off x="3810000" y="485775"/>
          <a:ext cx="32194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476250</xdr:rowOff>
    </xdr:from>
    <xdr:to>
      <xdr:col>9</xdr:col>
      <xdr:colOff>142875</xdr:colOff>
      <xdr:row>0</xdr:row>
      <xdr:rowOff>476250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CD6D1EB-1196-4878-99B2-408EE8D4E8B6}"/>
            </a:ext>
          </a:extLst>
        </xdr:cNvPr>
        <xdr:cNvCxnSpPr/>
      </xdr:nvCxnSpPr>
      <xdr:spPr>
        <a:xfrm>
          <a:off x="3714750" y="476250"/>
          <a:ext cx="2266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zoomScaleNormal="100" workbookViewId="0">
      <selection sqref="A1:G1"/>
    </sheetView>
  </sheetViews>
  <sheetFormatPr defaultColWidth="8.7109375" defaultRowHeight="18.75" x14ac:dyDescent="0.3"/>
  <cols>
    <col min="1" max="1" width="6.140625" style="1" customWidth="1"/>
    <col min="2" max="2" width="24.5703125" style="1" customWidth="1"/>
    <col min="3" max="3" width="53.28515625" style="7" customWidth="1"/>
    <col min="4" max="4" width="11" style="2" customWidth="1"/>
    <col min="5" max="5" width="18.42578125" style="1" customWidth="1"/>
    <col min="6" max="6" width="16.42578125" style="1" customWidth="1"/>
    <col min="7" max="7" width="29.85546875" style="3" customWidth="1"/>
    <col min="8" max="9" width="8.7109375" style="1"/>
    <col min="10" max="10" width="17.28515625" style="1" bestFit="1" customWidth="1"/>
    <col min="11" max="16384" width="8.7109375" style="1"/>
  </cols>
  <sheetData>
    <row r="1" spans="1:20" x14ac:dyDescent="0.3">
      <c r="A1" s="39" t="s">
        <v>120</v>
      </c>
      <c r="B1" s="39"/>
      <c r="C1" s="39"/>
      <c r="D1" s="39"/>
      <c r="E1" s="39"/>
      <c r="F1" s="39"/>
      <c r="G1" s="39"/>
      <c r="I1" s="38"/>
      <c r="J1" s="38"/>
      <c r="K1" s="38"/>
      <c r="L1" s="38"/>
      <c r="M1" s="38"/>
      <c r="N1" s="38"/>
      <c r="O1" s="38"/>
      <c r="P1" s="38"/>
      <c r="Q1" s="38"/>
    </row>
    <row r="2" spans="1:20" x14ac:dyDescent="0.3">
      <c r="A2" s="38" t="str">
        <f>I2</f>
        <v>(Kèm theo Báo cáo số        /BC-UBND ngày     tháng     năm 2024 của UBND huyện Đắk Mil)</v>
      </c>
      <c r="B2" s="38"/>
      <c r="C2" s="38"/>
      <c r="D2" s="38"/>
      <c r="E2" s="38"/>
      <c r="F2" s="38"/>
      <c r="G2" s="38"/>
      <c r="H2" s="38"/>
      <c r="I2" s="33" t="s">
        <v>117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x14ac:dyDescent="0.3">
      <c r="A4" s="44" t="s">
        <v>0</v>
      </c>
      <c r="B4" s="44" t="s">
        <v>1</v>
      </c>
      <c r="C4" s="45" t="s">
        <v>56</v>
      </c>
      <c r="D4" s="44" t="s">
        <v>31</v>
      </c>
      <c r="E4" s="43" t="s">
        <v>78</v>
      </c>
      <c r="F4" s="43"/>
      <c r="G4" s="43"/>
      <c r="H4" s="44" t="s">
        <v>2</v>
      </c>
    </row>
    <row r="5" spans="1:20" s="4" customFormat="1" ht="48.6" customHeight="1" x14ac:dyDescent="0.25">
      <c r="A5" s="44"/>
      <c r="B5" s="44"/>
      <c r="C5" s="45"/>
      <c r="D5" s="44"/>
      <c r="E5" s="10" t="s">
        <v>79</v>
      </c>
      <c r="F5" s="10" t="s">
        <v>77</v>
      </c>
      <c r="G5" s="10" t="s">
        <v>80</v>
      </c>
      <c r="H5" s="44"/>
    </row>
    <row r="6" spans="1:20" s="4" customFormat="1" ht="16.5" x14ac:dyDescent="0.25">
      <c r="A6" s="10" t="s">
        <v>40</v>
      </c>
      <c r="B6" s="40" t="s">
        <v>42</v>
      </c>
      <c r="C6" s="41"/>
      <c r="D6" s="41"/>
      <c r="E6" s="41"/>
      <c r="F6" s="41"/>
      <c r="G6" s="41"/>
      <c r="H6" s="42"/>
    </row>
    <row r="7" spans="1:20" s="4" customFormat="1" ht="63" x14ac:dyDescent="0.25">
      <c r="A7" s="8">
        <v>1</v>
      </c>
      <c r="B7" s="11" t="s">
        <v>3</v>
      </c>
      <c r="C7" s="9" t="s">
        <v>95</v>
      </c>
      <c r="D7" s="8">
        <v>1997</v>
      </c>
      <c r="E7" s="8" t="s">
        <v>4</v>
      </c>
      <c r="F7" s="8"/>
      <c r="G7" s="8" t="s">
        <v>45</v>
      </c>
      <c r="H7" s="12"/>
    </row>
    <row r="8" spans="1:20" s="4" customFormat="1" ht="47.25" x14ac:dyDescent="0.25">
      <c r="A8" s="46">
        <v>2</v>
      </c>
      <c r="B8" s="11" t="s">
        <v>32</v>
      </c>
      <c r="C8" s="9" t="s">
        <v>92</v>
      </c>
      <c r="D8" s="8">
        <v>2016</v>
      </c>
      <c r="E8" s="13">
        <v>2161069000</v>
      </c>
      <c r="F8" s="13">
        <f>E8*76%</f>
        <v>1642412440</v>
      </c>
      <c r="G8" s="8" t="s">
        <v>57</v>
      </c>
      <c r="H8" s="12"/>
      <c r="J8" s="5"/>
    </row>
    <row r="9" spans="1:20" s="4" customFormat="1" ht="63" x14ac:dyDescent="0.25">
      <c r="A9" s="47"/>
      <c r="B9" s="11" t="s">
        <v>61</v>
      </c>
      <c r="C9" s="9" t="s">
        <v>93</v>
      </c>
      <c r="D9" s="8">
        <v>1994</v>
      </c>
      <c r="E9" s="8" t="s">
        <v>4</v>
      </c>
      <c r="F9" s="8"/>
      <c r="G9" s="8" t="s">
        <v>44</v>
      </c>
      <c r="H9" s="12"/>
      <c r="J9" s="5"/>
    </row>
    <row r="10" spans="1:20" s="4" customFormat="1" ht="47.25" x14ac:dyDescent="0.25">
      <c r="A10" s="48"/>
      <c r="B10" s="11" t="s">
        <v>62</v>
      </c>
      <c r="C10" s="9" t="s">
        <v>94</v>
      </c>
      <c r="D10" s="8">
        <v>1994</v>
      </c>
      <c r="E10" s="8" t="s">
        <v>4</v>
      </c>
      <c r="F10" s="8"/>
      <c r="G10" s="8" t="s">
        <v>53</v>
      </c>
      <c r="H10" s="12"/>
    </row>
    <row r="11" spans="1:20" s="4" customFormat="1" ht="47.25" x14ac:dyDescent="0.25">
      <c r="A11" s="8">
        <v>5</v>
      </c>
      <c r="B11" s="11" t="s">
        <v>8</v>
      </c>
      <c r="C11" s="9" t="s">
        <v>96</v>
      </c>
      <c r="D11" s="8">
        <v>1994</v>
      </c>
      <c r="E11" s="8" t="s">
        <v>4</v>
      </c>
      <c r="F11" s="8"/>
      <c r="G11" s="8" t="s">
        <v>46</v>
      </c>
      <c r="H11" s="12"/>
    </row>
    <row r="12" spans="1:20" s="4" customFormat="1" ht="31.5" x14ac:dyDescent="0.25">
      <c r="A12" s="8">
        <v>6</v>
      </c>
      <c r="B12" s="11" t="s">
        <v>9</v>
      </c>
      <c r="C12" s="9" t="s">
        <v>97</v>
      </c>
      <c r="D12" s="8">
        <v>2001</v>
      </c>
      <c r="E12" s="8" t="s">
        <v>4</v>
      </c>
      <c r="F12" s="8"/>
      <c r="G12" s="8" t="s">
        <v>47</v>
      </c>
      <c r="H12" s="12"/>
    </row>
    <row r="13" spans="1:20" s="4" customFormat="1" ht="31.5" x14ac:dyDescent="0.25">
      <c r="A13" s="8">
        <v>7</v>
      </c>
      <c r="B13" s="11" t="s">
        <v>10</v>
      </c>
      <c r="C13" s="9" t="s">
        <v>64</v>
      </c>
      <c r="D13" s="8">
        <v>2009</v>
      </c>
      <c r="E13" s="8" t="s">
        <v>4</v>
      </c>
      <c r="F13" s="14"/>
      <c r="G13" s="8" t="s">
        <v>48</v>
      </c>
      <c r="H13" s="12"/>
    </row>
    <row r="14" spans="1:20" s="4" customFormat="1" ht="31.5" x14ac:dyDescent="0.25">
      <c r="A14" s="8">
        <v>8</v>
      </c>
      <c r="B14" s="11" t="s">
        <v>11</v>
      </c>
      <c r="C14" s="9" t="s">
        <v>12</v>
      </c>
      <c r="D14" s="8">
        <v>2007</v>
      </c>
      <c r="E14" s="8" t="s">
        <v>4</v>
      </c>
      <c r="F14" s="14"/>
      <c r="G14" s="8" t="s">
        <v>13</v>
      </c>
      <c r="H14" s="12"/>
    </row>
    <row r="15" spans="1:20" s="4" customFormat="1" ht="31.5" x14ac:dyDescent="0.25">
      <c r="A15" s="8">
        <v>9</v>
      </c>
      <c r="B15" s="11" t="s">
        <v>14</v>
      </c>
      <c r="C15" s="9" t="s">
        <v>63</v>
      </c>
      <c r="D15" s="8">
        <v>2007</v>
      </c>
      <c r="E15" s="8" t="s">
        <v>4</v>
      </c>
      <c r="F15" s="14"/>
      <c r="G15" s="8" t="s">
        <v>54</v>
      </c>
      <c r="H15" s="12"/>
    </row>
    <row r="16" spans="1:20" s="4" customFormat="1" ht="31.5" x14ac:dyDescent="0.25">
      <c r="A16" s="8">
        <v>10</v>
      </c>
      <c r="B16" s="11" t="s">
        <v>15</v>
      </c>
      <c r="C16" s="9" t="s">
        <v>16</v>
      </c>
      <c r="D16" s="8">
        <v>2011</v>
      </c>
      <c r="E16" s="8" t="s">
        <v>4</v>
      </c>
      <c r="F16" s="13"/>
      <c r="G16" s="8" t="s">
        <v>49</v>
      </c>
      <c r="H16" s="12"/>
    </row>
    <row r="17" spans="1:8" s="4" customFormat="1" ht="31.5" x14ac:dyDescent="0.25">
      <c r="A17" s="8">
        <v>11</v>
      </c>
      <c r="B17" s="11" t="s">
        <v>17</v>
      </c>
      <c r="C17" s="9" t="s">
        <v>65</v>
      </c>
      <c r="D17" s="8">
        <v>1994</v>
      </c>
      <c r="E17" s="8" t="s">
        <v>4</v>
      </c>
      <c r="F17" s="8"/>
      <c r="G17" s="8" t="s">
        <v>47</v>
      </c>
      <c r="H17" s="15"/>
    </row>
    <row r="18" spans="1:8" s="4" customFormat="1" ht="47.25" x14ac:dyDescent="0.25">
      <c r="A18" s="8">
        <v>12</v>
      </c>
      <c r="B18" s="15" t="s">
        <v>20</v>
      </c>
      <c r="C18" s="9" t="s">
        <v>67</v>
      </c>
      <c r="D18" s="8">
        <v>1994</v>
      </c>
      <c r="E18" s="8" t="s">
        <v>4</v>
      </c>
      <c r="F18" s="8"/>
      <c r="G18" s="8" t="s">
        <v>47</v>
      </c>
      <c r="H18" s="15"/>
    </row>
    <row r="19" spans="1:8" s="4" customFormat="1" ht="31.5" x14ac:dyDescent="0.25">
      <c r="A19" s="8">
        <v>13</v>
      </c>
      <c r="B19" s="15" t="s">
        <v>21</v>
      </c>
      <c r="C19" s="9" t="s">
        <v>66</v>
      </c>
      <c r="D19" s="8">
        <v>1994</v>
      </c>
      <c r="E19" s="8" t="s">
        <v>4</v>
      </c>
      <c r="F19" s="8"/>
      <c r="G19" s="8" t="s">
        <v>50</v>
      </c>
      <c r="H19" s="15"/>
    </row>
    <row r="20" spans="1:8" s="4" customFormat="1" ht="47.25" x14ac:dyDescent="0.25">
      <c r="A20" s="8">
        <v>14</v>
      </c>
      <c r="B20" s="11" t="s">
        <v>26</v>
      </c>
      <c r="C20" s="9" t="s">
        <v>70</v>
      </c>
      <c r="D20" s="8">
        <v>2001</v>
      </c>
      <c r="E20" s="8" t="s">
        <v>4</v>
      </c>
      <c r="F20" s="8"/>
      <c r="G20" s="8" t="s">
        <v>51</v>
      </c>
      <c r="H20" s="16"/>
    </row>
    <row r="21" spans="1:8" s="4" customFormat="1" ht="31.5" x14ac:dyDescent="0.25">
      <c r="A21" s="8">
        <v>15</v>
      </c>
      <c r="B21" s="11" t="s">
        <v>27</v>
      </c>
      <c r="C21" s="9" t="s">
        <v>39</v>
      </c>
      <c r="D21" s="8">
        <v>2001</v>
      </c>
      <c r="E21" s="8" t="s">
        <v>4</v>
      </c>
      <c r="F21" s="8"/>
      <c r="G21" s="8" t="s">
        <v>52</v>
      </c>
      <c r="H21" s="16"/>
    </row>
    <row r="22" spans="1:8" s="4" customFormat="1" ht="31.5" x14ac:dyDescent="0.25">
      <c r="A22" s="8">
        <v>16</v>
      </c>
      <c r="B22" s="11" t="s">
        <v>28</v>
      </c>
      <c r="C22" s="9" t="s">
        <v>68</v>
      </c>
      <c r="D22" s="8">
        <v>2013</v>
      </c>
      <c r="E22" s="8" t="s">
        <v>4</v>
      </c>
      <c r="F22" s="8"/>
      <c r="G22" s="8" t="s">
        <v>52</v>
      </c>
      <c r="H22" s="16"/>
    </row>
    <row r="23" spans="1:8" s="4" customFormat="1" ht="31.5" x14ac:dyDescent="0.25">
      <c r="A23" s="8">
        <v>17</v>
      </c>
      <c r="B23" s="11" t="s">
        <v>29</v>
      </c>
      <c r="C23" s="9" t="s">
        <v>69</v>
      </c>
      <c r="D23" s="8">
        <v>2013</v>
      </c>
      <c r="E23" s="8" t="s">
        <v>4</v>
      </c>
      <c r="F23" s="8"/>
      <c r="G23" s="8" t="s">
        <v>50</v>
      </c>
      <c r="H23" s="16"/>
    </row>
    <row r="24" spans="1:8" s="6" customFormat="1" ht="16.5" x14ac:dyDescent="0.25">
      <c r="A24" s="10" t="s">
        <v>41</v>
      </c>
      <c r="B24" s="40" t="s">
        <v>43</v>
      </c>
      <c r="C24" s="41"/>
      <c r="D24" s="41"/>
      <c r="E24" s="41"/>
      <c r="F24" s="41"/>
      <c r="G24" s="41"/>
      <c r="H24" s="42"/>
    </row>
    <row r="25" spans="1:8" s="4" customFormat="1" ht="31.5" x14ac:dyDescent="0.25">
      <c r="A25" s="8">
        <v>1</v>
      </c>
      <c r="B25" s="11" t="s">
        <v>6</v>
      </c>
      <c r="C25" s="9" t="s">
        <v>91</v>
      </c>
      <c r="D25" s="8">
        <v>2011</v>
      </c>
      <c r="E25" s="8" t="s">
        <v>4</v>
      </c>
      <c r="F25" s="13"/>
      <c r="G25" s="8" t="s">
        <v>5</v>
      </c>
      <c r="H25" s="12"/>
    </row>
    <row r="26" spans="1:8" s="4" customFormat="1" ht="31.5" x14ac:dyDescent="0.25">
      <c r="A26" s="8">
        <v>2</v>
      </c>
      <c r="B26" s="11" t="s">
        <v>71</v>
      </c>
      <c r="C26" s="9" t="s">
        <v>81</v>
      </c>
      <c r="D26" s="8">
        <v>2011</v>
      </c>
      <c r="E26" s="8" t="s">
        <v>4</v>
      </c>
      <c r="F26" s="13"/>
      <c r="G26" s="8" t="s">
        <v>7</v>
      </c>
      <c r="H26" s="12"/>
    </row>
    <row r="27" spans="1:8" s="4" customFormat="1" ht="47.25" x14ac:dyDescent="0.25">
      <c r="A27" s="8">
        <v>3</v>
      </c>
      <c r="B27" s="11" t="s">
        <v>30</v>
      </c>
      <c r="C27" s="9" t="s">
        <v>72</v>
      </c>
      <c r="D27" s="8">
        <v>2009</v>
      </c>
      <c r="E27" s="8" t="s">
        <v>4</v>
      </c>
      <c r="F27" s="13"/>
      <c r="G27" s="8" t="s">
        <v>58</v>
      </c>
      <c r="H27" s="12"/>
    </row>
    <row r="28" spans="1:8" s="4" customFormat="1" ht="47.25" x14ac:dyDescent="0.25">
      <c r="A28" s="8">
        <v>4</v>
      </c>
      <c r="B28" s="15" t="s">
        <v>19</v>
      </c>
      <c r="C28" s="9" t="s">
        <v>73</v>
      </c>
      <c r="D28" s="8">
        <v>2015</v>
      </c>
      <c r="E28" s="8" t="s">
        <v>4</v>
      </c>
      <c r="F28" s="8"/>
      <c r="G28" s="8" t="s">
        <v>51</v>
      </c>
      <c r="H28" s="15"/>
    </row>
    <row r="29" spans="1:8" s="4" customFormat="1" ht="47.25" x14ac:dyDescent="0.25">
      <c r="A29" s="8">
        <v>5</v>
      </c>
      <c r="B29" s="15" t="s">
        <v>22</v>
      </c>
      <c r="C29" s="9" t="s">
        <v>74</v>
      </c>
      <c r="D29" s="8">
        <v>2014</v>
      </c>
      <c r="E29" s="8" t="s">
        <v>4</v>
      </c>
      <c r="F29" s="8"/>
      <c r="G29" s="8" t="s">
        <v>57</v>
      </c>
      <c r="H29" s="15"/>
    </row>
    <row r="30" spans="1:8" s="4" customFormat="1" ht="47.25" x14ac:dyDescent="0.25">
      <c r="A30" s="8">
        <v>6</v>
      </c>
      <c r="B30" s="15" t="s">
        <v>23</v>
      </c>
      <c r="C30" s="9" t="s">
        <v>75</v>
      </c>
      <c r="D30" s="8">
        <v>1999</v>
      </c>
      <c r="E30" s="8" t="s">
        <v>4</v>
      </c>
      <c r="F30" s="8"/>
      <c r="G30" s="8" t="s">
        <v>58</v>
      </c>
      <c r="H30" s="15"/>
    </row>
    <row r="31" spans="1:8" s="4" customFormat="1" ht="31.5" x14ac:dyDescent="0.25">
      <c r="A31" s="8">
        <v>7</v>
      </c>
      <c r="B31" s="15" t="s">
        <v>55</v>
      </c>
      <c r="C31" s="9" t="s">
        <v>82</v>
      </c>
      <c r="D31" s="8">
        <v>1994</v>
      </c>
      <c r="E31" s="8" t="s">
        <v>4</v>
      </c>
      <c r="F31" s="8"/>
      <c r="G31" s="8" t="s">
        <v>18</v>
      </c>
      <c r="H31" s="15"/>
    </row>
    <row r="32" spans="1:8" s="4" customFormat="1" ht="31.5" x14ac:dyDescent="0.25">
      <c r="A32" s="8">
        <v>8</v>
      </c>
      <c r="B32" s="11" t="s">
        <v>33</v>
      </c>
      <c r="C32" s="9" t="s">
        <v>83</v>
      </c>
      <c r="D32" s="8">
        <v>1994</v>
      </c>
      <c r="E32" s="8" t="s">
        <v>4</v>
      </c>
      <c r="F32" s="8"/>
      <c r="G32" s="8" t="s">
        <v>24</v>
      </c>
      <c r="H32" s="15"/>
    </row>
    <row r="33" spans="1:8" s="4" customFormat="1" ht="31.5" x14ac:dyDescent="0.25">
      <c r="A33" s="8">
        <v>9</v>
      </c>
      <c r="B33" s="11" t="s">
        <v>25</v>
      </c>
      <c r="C33" s="9" t="s">
        <v>84</v>
      </c>
      <c r="D33" s="8">
        <v>2016</v>
      </c>
      <c r="E33" s="8" t="s">
        <v>4</v>
      </c>
      <c r="F33" s="8"/>
      <c r="G33" s="8" t="s">
        <v>18</v>
      </c>
      <c r="H33" s="15"/>
    </row>
    <row r="34" spans="1:8" s="4" customFormat="1" ht="31.5" x14ac:dyDescent="0.25">
      <c r="A34" s="8">
        <v>10</v>
      </c>
      <c r="B34" s="11" t="s">
        <v>34</v>
      </c>
      <c r="C34" s="9" t="s">
        <v>85</v>
      </c>
      <c r="D34" s="8">
        <v>1999</v>
      </c>
      <c r="E34" s="8" t="s">
        <v>4</v>
      </c>
      <c r="F34" s="8"/>
      <c r="G34" s="8" t="s">
        <v>18</v>
      </c>
      <c r="H34" s="15"/>
    </row>
    <row r="35" spans="1:8" s="4" customFormat="1" ht="31.5" x14ac:dyDescent="0.25">
      <c r="A35" s="8">
        <v>11</v>
      </c>
      <c r="B35" s="11" t="s">
        <v>76</v>
      </c>
      <c r="C35" s="9" t="s">
        <v>86</v>
      </c>
      <c r="D35" s="8">
        <v>2015</v>
      </c>
      <c r="E35" s="8" t="s">
        <v>4</v>
      </c>
      <c r="F35" s="8"/>
      <c r="G35" s="8" t="s">
        <v>51</v>
      </c>
      <c r="H35" s="15"/>
    </row>
    <row r="36" spans="1:8" s="4" customFormat="1" ht="31.5" x14ac:dyDescent="0.25">
      <c r="A36" s="8">
        <v>12</v>
      </c>
      <c r="B36" s="11" t="s">
        <v>35</v>
      </c>
      <c r="C36" s="9" t="s">
        <v>90</v>
      </c>
      <c r="D36" s="8">
        <v>1997</v>
      </c>
      <c r="E36" s="8" t="s">
        <v>4</v>
      </c>
      <c r="F36" s="8"/>
      <c r="G36" s="8" t="s">
        <v>18</v>
      </c>
      <c r="H36" s="15"/>
    </row>
    <row r="37" spans="1:8" s="4" customFormat="1" ht="47.25" x14ac:dyDescent="0.25">
      <c r="A37" s="8">
        <v>13</v>
      </c>
      <c r="B37" s="11" t="s">
        <v>36</v>
      </c>
      <c r="C37" s="9" t="s">
        <v>87</v>
      </c>
      <c r="D37" s="8">
        <v>2015</v>
      </c>
      <c r="E37" s="8" t="s">
        <v>4</v>
      </c>
      <c r="F37" s="8"/>
      <c r="G37" s="8" t="s">
        <v>59</v>
      </c>
      <c r="H37" s="15"/>
    </row>
    <row r="38" spans="1:8" s="4" customFormat="1" ht="47.25" x14ac:dyDescent="0.25">
      <c r="A38" s="8">
        <v>14</v>
      </c>
      <c r="B38" s="11" t="s">
        <v>37</v>
      </c>
      <c r="C38" s="9" t="s">
        <v>88</v>
      </c>
      <c r="D38" s="8">
        <v>2011</v>
      </c>
      <c r="E38" s="8" t="s">
        <v>4</v>
      </c>
      <c r="F38" s="8"/>
      <c r="G38" s="8" t="s">
        <v>59</v>
      </c>
      <c r="H38" s="15"/>
    </row>
    <row r="39" spans="1:8" s="4" customFormat="1" ht="31.5" x14ac:dyDescent="0.25">
      <c r="A39" s="8">
        <v>15</v>
      </c>
      <c r="B39" s="11" t="s">
        <v>38</v>
      </c>
      <c r="C39" s="9" t="s">
        <v>89</v>
      </c>
      <c r="D39" s="8">
        <v>2013</v>
      </c>
      <c r="E39" s="8" t="s">
        <v>4</v>
      </c>
      <c r="F39" s="8"/>
      <c r="G39" s="8" t="s">
        <v>60</v>
      </c>
      <c r="H39" s="15"/>
    </row>
  </sheetData>
  <mergeCells count="12">
    <mergeCell ref="I1:Q1"/>
    <mergeCell ref="A1:G1"/>
    <mergeCell ref="A2:H2"/>
    <mergeCell ref="B6:H6"/>
    <mergeCell ref="B24:H24"/>
    <mergeCell ref="E4:G4"/>
    <mergeCell ref="A4:A5"/>
    <mergeCell ref="B4:B5"/>
    <mergeCell ref="C4:C5"/>
    <mergeCell ref="D4:D5"/>
    <mergeCell ref="H4:H5"/>
    <mergeCell ref="A8:A10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selection sqref="A1:O1"/>
    </sheetView>
  </sheetViews>
  <sheetFormatPr defaultRowHeight="15.75" x14ac:dyDescent="0.25"/>
  <cols>
    <col min="1" max="1" width="4.42578125" style="36" customWidth="1"/>
    <col min="2" max="2" width="6.140625" style="18" customWidth="1"/>
    <col min="3" max="3" width="11.140625" style="18" bestFit="1" customWidth="1"/>
    <col min="4" max="4" width="10.140625" style="18" customWidth="1"/>
    <col min="5" max="5" width="11.140625" style="18" bestFit="1" customWidth="1"/>
    <col min="6" max="6" width="11.85546875" style="18" customWidth="1"/>
    <col min="7" max="7" width="10.42578125" style="18" customWidth="1"/>
    <col min="8" max="11" width="11.140625" style="18" bestFit="1" customWidth="1"/>
    <col min="12" max="12" width="13.42578125" style="18" bestFit="1" customWidth="1"/>
    <col min="13" max="13" width="10.28515625" style="18" bestFit="1" customWidth="1"/>
    <col min="14" max="14" width="12" style="18" customWidth="1"/>
    <col min="15" max="15" width="11.85546875" style="18" bestFit="1" customWidth="1"/>
    <col min="16" max="256" width="8.7109375" style="18"/>
    <col min="257" max="257" width="4.42578125" style="18" customWidth="1"/>
    <col min="258" max="258" width="6.140625" style="18" customWidth="1"/>
    <col min="259" max="259" width="11.140625" style="18" bestFit="1" customWidth="1"/>
    <col min="260" max="260" width="12" style="18" bestFit="1" customWidth="1"/>
    <col min="261" max="261" width="11.140625" style="18" bestFit="1" customWidth="1"/>
    <col min="262" max="262" width="13" style="18" customWidth="1"/>
    <col min="263" max="263" width="10.42578125" style="18" customWidth="1"/>
    <col min="264" max="267" width="11.140625" style="18" bestFit="1" customWidth="1"/>
    <col min="268" max="268" width="13.42578125" style="18" bestFit="1" customWidth="1"/>
    <col min="269" max="269" width="10.28515625" style="18" bestFit="1" customWidth="1"/>
    <col min="270" max="270" width="12" style="18" customWidth="1"/>
    <col min="271" max="271" width="11.85546875" style="18" bestFit="1" customWidth="1"/>
    <col min="272" max="512" width="8.7109375" style="18"/>
    <col min="513" max="513" width="4.42578125" style="18" customWidth="1"/>
    <col min="514" max="514" width="6.140625" style="18" customWidth="1"/>
    <col min="515" max="515" width="11.140625" style="18" bestFit="1" customWidth="1"/>
    <col min="516" max="516" width="12" style="18" bestFit="1" customWidth="1"/>
    <col min="517" max="517" width="11.140625" style="18" bestFit="1" customWidth="1"/>
    <col min="518" max="518" width="13" style="18" customWidth="1"/>
    <col min="519" max="519" width="10.42578125" style="18" customWidth="1"/>
    <col min="520" max="523" width="11.140625" style="18" bestFit="1" customWidth="1"/>
    <col min="524" max="524" width="13.42578125" style="18" bestFit="1" customWidth="1"/>
    <col min="525" max="525" width="10.28515625" style="18" bestFit="1" customWidth="1"/>
    <col min="526" max="526" width="12" style="18" customWidth="1"/>
    <col min="527" max="527" width="11.85546875" style="18" bestFit="1" customWidth="1"/>
    <col min="528" max="768" width="8.7109375" style="18"/>
    <col min="769" max="769" width="4.42578125" style="18" customWidth="1"/>
    <col min="770" max="770" width="6.140625" style="18" customWidth="1"/>
    <col min="771" max="771" width="11.140625" style="18" bestFit="1" customWidth="1"/>
    <col min="772" max="772" width="12" style="18" bestFit="1" customWidth="1"/>
    <col min="773" max="773" width="11.140625" style="18" bestFit="1" customWidth="1"/>
    <col min="774" max="774" width="13" style="18" customWidth="1"/>
    <col min="775" max="775" width="10.42578125" style="18" customWidth="1"/>
    <col min="776" max="779" width="11.140625" style="18" bestFit="1" customWidth="1"/>
    <col min="780" max="780" width="13.42578125" style="18" bestFit="1" customWidth="1"/>
    <col min="781" max="781" width="10.28515625" style="18" bestFit="1" customWidth="1"/>
    <col min="782" max="782" width="12" style="18" customWidth="1"/>
    <col min="783" max="783" width="11.85546875" style="18" bestFit="1" customWidth="1"/>
    <col min="784" max="1024" width="8.7109375" style="18"/>
    <col min="1025" max="1025" width="4.42578125" style="18" customWidth="1"/>
    <col min="1026" max="1026" width="6.140625" style="18" customWidth="1"/>
    <col min="1027" max="1027" width="11.140625" style="18" bestFit="1" customWidth="1"/>
    <col min="1028" max="1028" width="12" style="18" bestFit="1" customWidth="1"/>
    <col min="1029" max="1029" width="11.140625" style="18" bestFit="1" customWidth="1"/>
    <col min="1030" max="1030" width="13" style="18" customWidth="1"/>
    <col min="1031" max="1031" width="10.42578125" style="18" customWidth="1"/>
    <col min="1032" max="1035" width="11.140625" style="18" bestFit="1" customWidth="1"/>
    <col min="1036" max="1036" width="13.42578125" style="18" bestFit="1" customWidth="1"/>
    <col min="1037" max="1037" width="10.28515625" style="18" bestFit="1" customWidth="1"/>
    <col min="1038" max="1038" width="12" style="18" customWidth="1"/>
    <col min="1039" max="1039" width="11.85546875" style="18" bestFit="1" customWidth="1"/>
    <col min="1040" max="1280" width="8.7109375" style="18"/>
    <col min="1281" max="1281" width="4.42578125" style="18" customWidth="1"/>
    <col min="1282" max="1282" width="6.140625" style="18" customWidth="1"/>
    <col min="1283" max="1283" width="11.140625" style="18" bestFit="1" customWidth="1"/>
    <col min="1284" max="1284" width="12" style="18" bestFit="1" customWidth="1"/>
    <col min="1285" max="1285" width="11.140625" style="18" bestFit="1" customWidth="1"/>
    <col min="1286" max="1286" width="13" style="18" customWidth="1"/>
    <col min="1287" max="1287" width="10.42578125" style="18" customWidth="1"/>
    <col min="1288" max="1291" width="11.140625" style="18" bestFit="1" customWidth="1"/>
    <col min="1292" max="1292" width="13.42578125" style="18" bestFit="1" customWidth="1"/>
    <col min="1293" max="1293" width="10.28515625" style="18" bestFit="1" customWidth="1"/>
    <col min="1294" max="1294" width="12" style="18" customWidth="1"/>
    <col min="1295" max="1295" width="11.85546875" style="18" bestFit="1" customWidth="1"/>
    <col min="1296" max="1536" width="8.7109375" style="18"/>
    <col min="1537" max="1537" width="4.42578125" style="18" customWidth="1"/>
    <col min="1538" max="1538" width="6.140625" style="18" customWidth="1"/>
    <col min="1539" max="1539" width="11.140625" style="18" bestFit="1" customWidth="1"/>
    <col min="1540" max="1540" width="12" style="18" bestFit="1" customWidth="1"/>
    <col min="1541" max="1541" width="11.140625" style="18" bestFit="1" customWidth="1"/>
    <col min="1542" max="1542" width="13" style="18" customWidth="1"/>
    <col min="1543" max="1543" width="10.42578125" style="18" customWidth="1"/>
    <col min="1544" max="1547" width="11.140625" style="18" bestFit="1" customWidth="1"/>
    <col min="1548" max="1548" width="13.42578125" style="18" bestFit="1" customWidth="1"/>
    <col min="1549" max="1549" width="10.28515625" style="18" bestFit="1" customWidth="1"/>
    <col min="1550" max="1550" width="12" style="18" customWidth="1"/>
    <col min="1551" max="1551" width="11.85546875" style="18" bestFit="1" customWidth="1"/>
    <col min="1552" max="1792" width="8.7109375" style="18"/>
    <col min="1793" max="1793" width="4.42578125" style="18" customWidth="1"/>
    <col min="1794" max="1794" width="6.140625" style="18" customWidth="1"/>
    <col min="1795" max="1795" width="11.140625" style="18" bestFit="1" customWidth="1"/>
    <col min="1796" max="1796" width="12" style="18" bestFit="1" customWidth="1"/>
    <col min="1797" max="1797" width="11.140625" style="18" bestFit="1" customWidth="1"/>
    <col min="1798" max="1798" width="13" style="18" customWidth="1"/>
    <col min="1799" max="1799" width="10.42578125" style="18" customWidth="1"/>
    <col min="1800" max="1803" width="11.140625" style="18" bestFit="1" customWidth="1"/>
    <col min="1804" max="1804" width="13.42578125" style="18" bestFit="1" customWidth="1"/>
    <col min="1805" max="1805" width="10.28515625" style="18" bestFit="1" customWidth="1"/>
    <col min="1806" max="1806" width="12" style="18" customWidth="1"/>
    <col min="1807" max="1807" width="11.85546875" style="18" bestFit="1" customWidth="1"/>
    <col min="1808" max="2048" width="8.7109375" style="18"/>
    <col min="2049" max="2049" width="4.42578125" style="18" customWidth="1"/>
    <col min="2050" max="2050" width="6.140625" style="18" customWidth="1"/>
    <col min="2051" max="2051" width="11.140625" style="18" bestFit="1" customWidth="1"/>
    <col min="2052" max="2052" width="12" style="18" bestFit="1" customWidth="1"/>
    <col min="2053" max="2053" width="11.140625" style="18" bestFit="1" customWidth="1"/>
    <col min="2054" max="2054" width="13" style="18" customWidth="1"/>
    <col min="2055" max="2055" width="10.42578125" style="18" customWidth="1"/>
    <col min="2056" max="2059" width="11.140625" style="18" bestFit="1" customWidth="1"/>
    <col min="2060" max="2060" width="13.42578125" style="18" bestFit="1" customWidth="1"/>
    <col min="2061" max="2061" width="10.28515625" style="18" bestFit="1" customWidth="1"/>
    <col min="2062" max="2062" width="12" style="18" customWidth="1"/>
    <col min="2063" max="2063" width="11.85546875" style="18" bestFit="1" customWidth="1"/>
    <col min="2064" max="2304" width="8.7109375" style="18"/>
    <col min="2305" max="2305" width="4.42578125" style="18" customWidth="1"/>
    <col min="2306" max="2306" width="6.140625" style="18" customWidth="1"/>
    <col min="2307" max="2307" width="11.140625" style="18" bestFit="1" customWidth="1"/>
    <col min="2308" max="2308" width="12" style="18" bestFit="1" customWidth="1"/>
    <col min="2309" max="2309" width="11.140625" style="18" bestFit="1" customWidth="1"/>
    <col min="2310" max="2310" width="13" style="18" customWidth="1"/>
    <col min="2311" max="2311" width="10.42578125" style="18" customWidth="1"/>
    <col min="2312" max="2315" width="11.140625" style="18" bestFit="1" customWidth="1"/>
    <col min="2316" max="2316" width="13.42578125" style="18" bestFit="1" customWidth="1"/>
    <col min="2317" max="2317" width="10.28515625" style="18" bestFit="1" customWidth="1"/>
    <col min="2318" max="2318" width="12" style="18" customWidth="1"/>
    <col min="2319" max="2319" width="11.85546875" style="18" bestFit="1" customWidth="1"/>
    <col min="2320" max="2560" width="8.7109375" style="18"/>
    <col min="2561" max="2561" width="4.42578125" style="18" customWidth="1"/>
    <col min="2562" max="2562" width="6.140625" style="18" customWidth="1"/>
    <col min="2563" max="2563" width="11.140625" style="18" bestFit="1" customWidth="1"/>
    <col min="2564" max="2564" width="12" style="18" bestFit="1" customWidth="1"/>
    <col min="2565" max="2565" width="11.140625" style="18" bestFit="1" customWidth="1"/>
    <col min="2566" max="2566" width="13" style="18" customWidth="1"/>
    <col min="2567" max="2567" width="10.42578125" style="18" customWidth="1"/>
    <col min="2568" max="2571" width="11.140625" style="18" bestFit="1" customWidth="1"/>
    <col min="2572" max="2572" width="13.42578125" style="18" bestFit="1" customWidth="1"/>
    <col min="2573" max="2573" width="10.28515625" style="18" bestFit="1" customWidth="1"/>
    <col min="2574" max="2574" width="12" style="18" customWidth="1"/>
    <col min="2575" max="2575" width="11.85546875" style="18" bestFit="1" customWidth="1"/>
    <col min="2576" max="2816" width="8.7109375" style="18"/>
    <col min="2817" max="2817" width="4.42578125" style="18" customWidth="1"/>
    <col min="2818" max="2818" width="6.140625" style="18" customWidth="1"/>
    <col min="2819" max="2819" width="11.140625" style="18" bestFit="1" customWidth="1"/>
    <col min="2820" max="2820" width="12" style="18" bestFit="1" customWidth="1"/>
    <col min="2821" max="2821" width="11.140625" style="18" bestFit="1" customWidth="1"/>
    <col min="2822" max="2822" width="13" style="18" customWidth="1"/>
    <col min="2823" max="2823" width="10.42578125" style="18" customWidth="1"/>
    <col min="2824" max="2827" width="11.140625" style="18" bestFit="1" customWidth="1"/>
    <col min="2828" max="2828" width="13.42578125" style="18" bestFit="1" customWidth="1"/>
    <col min="2829" max="2829" width="10.28515625" style="18" bestFit="1" customWidth="1"/>
    <col min="2830" max="2830" width="12" style="18" customWidth="1"/>
    <col min="2831" max="2831" width="11.85546875" style="18" bestFit="1" customWidth="1"/>
    <col min="2832" max="3072" width="8.7109375" style="18"/>
    <col min="3073" max="3073" width="4.42578125" style="18" customWidth="1"/>
    <col min="3074" max="3074" width="6.140625" style="18" customWidth="1"/>
    <col min="3075" max="3075" width="11.140625" style="18" bestFit="1" customWidth="1"/>
    <col min="3076" max="3076" width="12" style="18" bestFit="1" customWidth="1"/>
    <col min="3077" max="3077" width="11.140625" style="18" bestFit="1" customWidth="1"/>
    <col min="3078" max="3078" width="13" style="18" customWidth="1"/>
    <col min="3079" max="3079" width="10.42578125" style="18" customWidth="1"/>
    <col min="3080" max="3083" width="11.140625" style="18" bestFit="1" customWidth="1"/>
    <col min="3084" max="3084" width="13.42578125" style="18" bestFit="1" customWidth="1"/>
    <col min="3085" max="3085" width="10.28515625" style="18" bestFit="1" customWidth="1"/>
    <col min="3086" max="3086" width="12" style="18" customWidth="1"/>
    <col min="3087" max="3087" width="11.85546875" style="18" bestFit="1" customWidth="1"/>
    <col min="3088" max="3328" width="8.7109375" style="18"/>
    <col min="3329" max="3329" width="4.42578125" style="18" customWidth="1"/>
    <col min="3330" max="3330" width="6.140625" style="18" customWidth="1"/>
    <col min="3331" max="3331" width="11.140625" style="18" bestFit="1" customWidth="1"/>
    <col min="3332" max="3332" width="12" style="18" bestFit="1" customWidth="1"/>
    <col min="3333" max="3333" width="11.140625" style="18" bestFit="1" customWidth="1"/>
    <col min="3334" max="3334" width="13" style="18" customWidth="1"/>
    <col min="3335" max="3335" width="10.42578125" style="18" customWidth="1"/>
    <col min="3336" max="3339" width="11.140625" style="18" bestFit="1" customWidth="1"/>
    <col min="3340" max="3340" width="13.42578125" style="18" bestFit="1" customWidth="1"/>
    <col min="3341" max="3341" width="10.28515625" style="18" bestFit="1" customWidth="1"/>
    <col min="3342" max="3342" width="12" style="18" customWidth="1"/>
    <col min="3343" max="3343" width="11.85546875" style="18" bestFit="1" customWidth="1"/>
    <col min="3344" max="3584" width="8.7109375" style="18"/>
    <col min="3585" max="3585" width="4.42578125" style="18" customWidth="1"/>
    <col min="3586" max="3586" width="6.140625" style="18" customWidth="1"/>
    <col min="3587" max="3587" width="11.140625" style="18" bestFit="1" customWidth="1"/>
    <col min="3588" max="3588" width="12" style="18" bestFit="1" customWidth="1"/>
    <col min="3589" max="3589" width="11.140625" style="18" bestFit="1" customWidth="1"/>
    <col min="3590" max="3590" width="13" style="18" customWidth="1"/>
    <col min="3591" max="3591" width="10.42578125" style="18" customWidth="1"/>
    <col min="3592" max="3595" width="11.140625" style="18" bestFit="1" customWidth="1"/>
    <col min="3596" max="3596" width="13.42578125" style="18" bestFit="1" customWidth="1"/>
    <col min="3597" max="3597" width="10.28515625" style="18" bestFit="1" customWidth="1"/>
    <col min="3598" max="3598" width="12" style="18" customWidth="1"/>
    <col min="3599" max="3599" width="11.85546875" style="18" bestFit="1" customWidth="1"/>
    <col min="3600" max="3840" width="8.7109375" style="18"/>
    <col min="3841" max="3841" width="4.42578125" style="18" customWidth="1"/>
    <col min="3842" max="3842" width="6.140625" style="18" customWidth="1"/>
    <col min="3843" max="3843" width="11.140625" style="18" bestFit="1" customWidth="1"/>
    <col min="3844" max="3844" width="12" style="18" bestFit="1" customWidth="1"/>
    <col min="3845" max="3845" width="11.140625" style="18" bestFit="1" customWidth="1"/>
    <col min="3846" max="3846" width="13" style="18" customWidth="1"/>
    <col min="3847" max="3847" width="10.42578125" style="18" customWidth="1"/>
    <col min="3848" max="3851" width="11.140625" style="18" bestFit="1" customWidth="1"/>
    <col min="3852" max="3852" width="13.42578125" style="18" bestFit="1" customWidth="1"/>
    <col min="3853" max="3853" width="10.28515625" style="18" bestFit="1" customWidth="1"/>
    <col min="3854" max="3854" width="12" style="18" customWidth="1"/>
    <col min="3855" max="3855" width="11.85546875" style="18" bestFit="1" customWidth="1"/>
    <col min="3856" max="4096" width="8.7109375" style="18"/>
    <col min="4097" max="4097" width="4.42578125" style="18" customWidth="1"/>
    <col min="4098" max="4098" width="6.140625" style="18" customWidth="1"/>
    <col min="4099" max="4099" width="11.140625" style="18" bestFit="1" customWidth="1"/>
    <col min="4100" max="4100" width="12" style="18" bestFit="1" customWidth="1"/>
    <col min="4101" max="4101" width="11.140625" style="18" bestFit="1" customWidth="1"/>
    <col min="4102" max="4102" width="13" style="18" customWidth="1"/>
    <col min="4103" max="4103" width="10.42578125" style="18" customWidth="1"/>
    <col min="4104" max="4107" width="11.140625" style="18" bestFit="1" customWidth="1"/>
    <col min="4108" max="4108" width="13.42578125" style="18" bestFit="1" customWidth="1"/>
    <col min="4109" max="4109" width="10.28515625" style="18" bestFit="1" customWidth="1"/>
    <col min="4110" max="4110" width="12" style="18" customWidth="1"/>
    <col min="4111" max="4111" width="11.85546875" style="18" bestFit="1" customWidth="1"/>
    <col min="4112" max="4352" width="8.7109375" style="18"/>
    <col min="4353" max="4353" width="4.42578125" style="18" customWidth="1"/>
    <col min="4354" max="4354" width="6.140625" style="18" customWidth="1"/>
    <col min="4355" max="4355" width="11.140625" style="18" bestFit="1" customWidth="1"/>
    <col min="4356" max="4356" width="12" style="18" bestFit="1" customWidth="1"/>
    <col min="4357" max="4357" width="11.140625" style="18" bestFit="1" customWidth="1"/>
    <col min="4358" max="4358" width="13" style="18" customWidth="1"/>
    <col min="4359" max="4359" width="10.42578125" style="18" customWidth="1"/>
    <col min="4360" max="4363" width="11.140625" style="18" bestFit="1" customWidth="1"/>
    <col min="4364" max="4364" width="13.42578125" style="18" bestFit="1" customWidth="1"/>
    <col min="4365" max="4365" width="10.28515625" style="18" bestFit="1" customWidth="1"/>
    <col min="4366" max="4366" width="12" style="18" customWidth="1"/>
    <col min="4367" max="4367" width="11.85546875" style="18" bestFit="1" customWidth="1"/>
    <col min="4368" max="4608" width="8.7109375" style="18"/>
    <col min="4609" max="4609" width="4.42578125" style="18" customWidth="1"/>
    <col min="4610" max="4610" width="6.140625" style="18" customWidth="1"/>
    <col min="4611" max="4611" width="11.140625" style="18" bestFit="1" customWidth="1"/>
    <col min="4612" max="4612" width="12" style="18" bestFit="1" customWidth="1"/>
    <col min="4613" max="4613" width="11.140625" style="18" bestFit="1" customWidth="1"/>
    <col min="4614" max="4614" width="13" style="18" customWidth="1"/>
    <col min="4615" max="4615" width="10.42578125" style="18" customWidth="1"/>
    <col min="4616" max="4619" width="11.140625" style="18" bestFit="1" customWidth="1"/>
    <col min="4620" max="4620" width="13.42578125" style="18" bestFit="1" customWidth="1"/>
    <col min="4621" max="4621" width="10.28515625" style="18" bestFit="1" customWidth="1"/>
    <col min="4622" max="4622" width="12" style="18" customWidth="1"/>
    <col min="4623" max="4623" width="11.85546875" style="18" bestFit="1" customWidth="1"/>
    <col min="4624" max="4864" width="8.7109375" style="18"/>
    <col min="4865" max="4865" width="4.42578125" style="18" customWidth="1"/>
    <col min="4866" max="4866" width="6.140625" style="18" customWidth="1"/>
    <col min="4867" max="4867" width="11.140625" style="18" bestFit="1" customWidth="1"/>
    <col min="4868" max="4868" width="12" style="18" bestFit="1" customWidth="1"/>
    <col min="4869" max="4869" width="11.140625" style="18" bestFit="1" customWidth="1"/>
    <col min="4870" max="4870" width="13" style="18" customWidth="1"/>
    <col min="4871" max="4871" width="10.42578125" style="18" customWidth="1"/>
    <col min="4872" max="4875" width="11.140625" style="18" bestFit="1" customWidth="1"/>
    <col min="4876" max="4876" width="13.42578125" style="18" bestFit="1" customWidth="1"/>
    <col min="4877" max="4877" width="10.28515625" style="18" bestFit="1" customWidth="1"/>
    <col min="4878" max="4878" width="12" style="18" customWidth="1"/>
    <col min="4879" max="4879" width="11.85546875" style="18" bestFit="1" customWidth="1"/>
    <col min="4880" max="5120" width="8.7109375" style="18"/>
    <col min="5121" max="5121" width="4.42578125" style="18" customWidth="1"/>
    <col min="5122" max="5122" width="6.140625" style="18" customWidth="1"/>
    <col min="5123" max="5123" width="11.140625" style="18" bestFit="1" customWidth="1"/>
    <col min="5124" max="5124" width="12" style="18" bestFit="1" customWidth="1"/>
    <col min="5125" max="5125" width="11.140625" style="18" bestFit="1" customWidth="1"/>
    <col min="5126" max="5126" width="13" style="18" customWidth="1"/>
    <col min="5127" max="5127" width="10.42578125" style="18" customWidth="1"/>
    <col min="5128" max="5131" width="11.140625" style="18" bestFit="1" customWidth="1"/>
    <col min="5132" max="5132" width="13.42578125" style="18" bestFit="1" customWidth="1"/>
    <col min="5133" max="5133" width="10.28515625" style="18" bestFit="1" customWidth="1"/>
    <col min="5134" max="5134" width="12" style="18" customWidth="1"/>
    <col min="5135" max="5135" width="11.85546875" style="18" bestFit="1" customWidth="1"/>
    <col min="5136" max="5376" width="8.7109375" style="18"/>
    <col min="5377" max="5377" width="4.42578125" style="18" customWidth="1"/>
    <col min="5378" max="5378" width="6.140625" style="18" customWidth="1"/>
    <col min="5379" max="5379" width="11.140625" style="18" bestFit="1" customWidth="1"/>
    <col min="5380" max="5380" width="12" style="18" bestFit="1" customWidth="1"/>
    <col min="5381" max="5381" width="11.140625" style="18" bestFit="1" customWidth="1"/>
    <col min="5382" max="5382" width="13" style="18" customWidth="1"/>
    <col min="5383" max="5383" width="10.42578125" style="18" customWidth="1"/>
    <col min="5384" max="5387" width="11.140625" style="18" bestFit="1" customWidth="1"/>
    <col min="5388" max="5388" width="13.42578125" style="18" bestFit="1" customWidth="1"/>
    <col min="5389" max="5389" width="10.28515625" style="18" bestFit="1" customWidth="1"/>
    <col min="5390" max="5390" width="12" style="18" customWidth="1"/>
    <col min="5391" max="5391" width="11.85546875" style="18" bestFit="1" customWidth="1"/>
    <col min="5392" max="5632" width="8.7109375" style="18"/>
    <col min="5633" max="5633" width="4.42578125" style="18" customWidth="1"/>
    <col min="5634" max="5634" width="6.140625" style="18" customWidth="1"/>
    <col min="5635" max="5635" width="11.140625" style="18" bestFit="1" customWidth="1"/>
    <col min="5636" max="5636" width="12" style="18" bestFit="1" customWidth="1"/>
    <col min="5637" max="5637" width="11.140625" style="18" bestFit="1" customWidth="1"/>
    <col min="5638" max="5638" width="13" style="18" customWidth="1"/>
    <col min="5639" max="5639" width="10.42578125" style="18" customWidth="1"/>
    <col min="5640" max="5643" width="11.140625" style="18" bestFit="1" customWidth="1"/>
    <col min="5644" max="5644" width="13.42578125" style="18" bestFit="1" customWidth="1"/>
    <col min="5645" max="5645" width="10.28515625" style="18" bestFit="1" customWidth="1"/>
    <col min="5646" max="5646" width="12" style="18" customWidth="1"/>
    <col min="5647" max="5647" width="11.85546875" style="18" bestFit="1" customWidth="1"/>
    <col min="5648" max="5888" width="8.7109375" style="18"/>
    <col min="5889" max="5889" width="4.42578125" style="18" customWidth="1"/>
    <col min="5890" max="5890" width="6.140625" style="18" customWidth="1"/>
    <col min="5891" max="5891" width="11.140625" style="18" bestFit="1" customWidth="1"/>
    <col min="5892" max="5892" width="12" style="18" bestFit="1" customWidth="1"/>
    <col min="5893" max="5893" width="11.140625" style="18" bestFit="1" customWidth="1"/>
    <col min="5894" max="5894" width="13" style="18" customWidth="1"/>
    <col min="5895" max="5895" width="10.42578125" style="18" customWidth="1"/>
    <col min="5896" max="5899" width="11.140625" style="18" bestFit="1" customWidth="1"/>
    <col min="5900" max="5900" width="13.42578125" style="18" bestFit="1" customWidth="1"/>
    <col min="5901" max="5901" width="10.28515625" style="18" bestFit="1" customWidth="1"/>
    <col min="5902" max="5902" width="12" style="18" customWidth="1"/>
    <col min="5903" max="5903" width="11.85546875" style="18" bestFit="1" customWidth="1"/>
    <col min="5904" max="6144" width="8.7109375" style="18"/>
    <col min="6145" max="6145" width="4.42578125" style="18" customWidth="1"/>
    <col min="6146" max="6146" width="6.140625" style="18" customWidth="1"/>
    <col min="6147" max="6147" width="11.140625" style="18" bestFit="1" customWidth="1"/>
    <col min="6148" max="6148" width="12" style="18" bestFit="1" customWidth="1"/>
    <col min="6149" max="6149" width="11.140625" style="18" bestFit="1" customWidth="1"/>
    <col min="6150" max="6150" width="13" style="18" customWidth="1"/>
    <col min="6151" max="6151" width="10.42578125" style="18" customWidth="1"/>
    <col min="6152" max="6155" width="11.140625" style="18" bestFit="1" customWidth="1"/>
    <col min="6156" max="6156" width="13.42578125" style="18" bestFit="1" customWidth="1"/>
    <col min="6157" max="6157" width="10.28515625" style="18" bestFit="1" customWidth="1"/>
    <col min="6158" max="6158" width="12" style="18" customWidth="1"/>
    <col min="6159" max="6159" width="11.85546875" style="18" bestFit="1" customWidth="1"/>
    <col min="6160" max="6400" width="8.7109375" style="18"/>
    <col min="6401" max="6401" width="4.42578125" style="18" customWidth="1"/>
    <col min="6402" max="6402" width="6.140625" style="18" customWidth="1"/>
    <col min="6403" max="6403" width="11.140625" style="18" bestFit="1" customWidth="1"/>
    <col min="6404" max="6404" width="12" style="18" bestFit="1" customWidth="1"/>
    <col min="6405" max="6405" width="11.140625" style="18" bestFit="1" customWidth="1"/>
    <col min="6406" max="6406" width="13" style="18" customWidth="1"/>
    <col min="6407" max="6407" width="10.42578125" style="18" customWidth="1"/>
    <col min="6408" max="6411" width="11.140625" style="18" bestFit="1" customWidth="1"/>
    <col min="6412" max="6412" width="13.42578125" style="18" bestFit="1" customWidth="1"/>
    <col min="6413" max="6413" width="10.28515625" style="18" bestFit="1" customWidth="1"/>
    <col min="6414" max="6414" width="12" style="18" customWidth="1"/>
    <col min="6415" max="6415" width="11.85546875" style="18" bestFit="1" customWidth="1"/>
    <col min="6416" max="6656" width="8.7109375" style="18"/>
    <col min="6657" max="6657" width="4.42578125" style="18" customWidth="1"/>
    <col min="6658" max="6658" width="6.140625" style="18" customWidth="1"/>
    <col min="6659" max="6659" width="11.140625" style="18" bestFit="1" customWidth="1"/>
    <col min="6660" max="6660" width="12" style="18" bestFit="1" customWidth="1"/>
    <col min="6661" max="6661" width="11.140625" style="18" bestFit="1" customWidth="1"/>
    <col min="6662" max="6662" width="13" style="18" customWidth="1"/>
    <col min="6663" max="6663" width="10.42578125" style="18" customWidth="1"/>
    <col min="6664" max="6667" width="11.140625" style="18" bestFit="1" customWidth="1"/>
    <col min="6668" max="6668" width="13.42578125" style="18" bestFit="1" customWidth="1"/>
    <col min="6669" max="6669" width="10.28515625" style="18" bestFit="1" customWidth="1"/>
    <col min="6670" max="6670" width="12" style="18" customWidth="1"/>
    <col min="6671" max="6671" width="11.85546875" style="18" bestFit="1" customWidth="1"/>
    <col min="6672" max="6912" width="8.7109375" style="18"/>
    <col min="6913" max="6913" width="4.42578125" style="18" customWidth="1"/>
    <col min="6914" max="6914" width="6.140625" style="18" customWidth="1"/>
    <col min="6915" max="6915" width="11.140625" style="18" bestFit="1" customWidth="1"/>
    <col min="6916" max="6916" width="12" style="18" bestFit="1" customWidth="1"/>
    <col min="6917" max="6917" width="11.140625" style="18" bestFit="1" customWidth="1"/>
    <col min="6918" max="6918" width="13" style="18" customWidth="1"/>
    <col min="6919" max="6919" width="10.42578125" style="18" customWidth="1"/>
    <col min="6920" max="6923" width="11.140625" style="18" bestFit="1" customWidth="1"/>
    <col min="6924" max="6924" width="13.42578125" style="18" bestFit="1" customWidth="1"/>
    <col min="6925" max="6925" width="10.28515625" style="18" bestFit="1" customWidth="1"/>
    <col min="6926" max="6926" width="12" style="18" customWidth="1"/>
    <col min="6927" max="6927" width="11.85546875" style="18" bestFit="1" customWidth="1"/>
    <col min="6928" max="7168" width="8.7109375" style="18"/>
    <col min="7169" max="7169" width="4.42578125" style="18" customWidth="1"/>
    <col min="7170" max="7170" width="6.140625" style="18" customWidth="1"/>
    <col min="7171" max="7171" width="11.140625" style="18" bestFit="1" customWidth="1"/>
    <col min="7172" max="7172" width="12" style="18" bestFit="1" customWidth="1"/>
    <col min="7173" max="7173" width="11.140625" style="18" bestFit="1" customWidth="1"/>
    <col min="7174" max="7174" width="13" style="18" customWidth="1"/>
    <col min="7175" max="7175" width="10.42578125" style="18" customWidth="1"/>
    <col min="7176" max="7179" width="11.140625" style="18" bestFit="1" customWidth="1"/>
    <col min="7180" max="7180" width="13.42578125" style="18" bestFit="1" customWidth="1"/>
    <col min="7181" max="7181" width="10.28515625" style="18" bestFit="1" customWidth="1"/>
    <col min="7182" max="7182" width="12" style="18" customWidth="1"/>
    <col min="7183" max="7183" width="11.85546875" style="18" bestFit="1" customWidth="1"/>
    <col min="7184" max="7424" width="8.7109375" style="18"/>
    <col min="7425" max="7425" width="4.42578125" style="18" customWidth="1"/>
    <col min="7426" max="7426" width="6.140625" style="18" customWidth="1"/>
    <col min="7427" max="7427" width="11.140625" style="18" bestFit="1" customWidth="1"/>
    <col min="7428" max="7428" width="12" style="18" bestFit="1" customWidth="1"/>
    <col min="7429" max="7429" width="11.140625" style="18" bestFit="1" customWidth="1"/>
    <col min="7430" max="7430" width="13" style="18" customWidth="1"/>
    <col min="7431" max="7431" width="10.42578125" style="18" customWidth="1"/>
    <col min="7432" max="7435" width="11.140625" style="18" bestFit="1" customWidth="1"/>
    <col min="7436" max="7436" width="13.42578125" style="18" bestFit="1" customWidth="1"/>
    <col min="7437" max="7437" width="10.28515625" style="18" bestFit="1" customWidth="1"/>
    <col min="7438" max="7438" width="12" style="18" customWidth="1"/>
    <col min="7439" max="7439" width="11.85546875" style="18" bestFit="1" customWidth="1"/>
    <col min="7440" max="7680" width="8.7109375" style="18"/>
    <col min="7681" max="7681" width="4.42578125" style="18" customWidth="1"/>
    <col min="7682" max="7682" width="6.140625" style="18" customWidth="1"/>
    <col min="7683" max="7683" width="11.140625" style="18" bestFit="1" customWidth="1"/>
    <col min="7684" max="7684" width="12" style="18" bestFit="1" customWidth="1"/>
    <col min="7685" max="7685" width="11.140625" style="18" bestFit="1" customWidth="1"/>
    <col min="7686" max="7686" width="13" style="18" customWidth="1"/>
    <col min="7687" max="7687" width="10.42578125" style="18" customWidth="1"/>
    <col min="7688" max="7691" width="11.140625" style="18" bestFit="1" customWidth="1"/>
    <col min="7692" max="7692" width="13.42578125" style="18" bestFit="1" customWidth="1"/>
    <col min="7693" max="7693" width="10.28515625" style="18" bestFit="1" customWidth="1"/>
    <col min="7694" max="7694" width="12" style="18" customWidth="1"/>
    <col min="7695" max="7695" width="11.85546875" style="18" bestFit="1" customWidth="1"/>
    <col min="7696" max="7936" width="8.7109375" style="18"/>
    <col min="7937" max="7937" width="4.42578125" style="18" customWidth="1"/>
    <col min="7938" max="7938" width="6.140625" style="18" customWidth="1"/>
    <col min="7939" max="7939" width="11.140625" style="18" bestFit="1" customWidth="1"/>
    <col min="7940" max="7940" width="12" style="18" bestFit="1" customWidth="1"/>
    <col min="7941" max="7941" width="11.140625" style="18" bestFit="1" customWidth="1"/>
    <col min="7942" max="7942" width="13" style="18" customWidth="1"/>
    <col min="7943" max="7943" width="10.42578125" style="18" customWidth="1"/>
    <col min="7944" max="7947" width="11.140625" style="18" bestFit="1" customWidth="1"/>
    <col min="7948" max="7948" width="13.42578125" style="18" bestFit="1" customWidth="1"/>
    <col min="7949" max="7949" width="10.28515625" style="18" bestFit="1" customWidth="1"/>
    <col min="7950" max="7950" width="12" style="18" customWidth="1"/>
    <col min="7951" max="7951" width="11.85546875" style="18" bestFit="1" customWidth="1"/>
    <col min="7952" max="8192" width="8.7109375" style="18"/>
    <col min="8193" max="8193" width="4.42578125" style="18" customWidth="1"/>
    <col min="8194" max="8194" width="6.140625" style="18" customWidth="1"/>
    <col min="8195" max="8195" width="11.140625" style="18" bestFit="1" customWidth="1"/>
    <col min="8196" max="8196" width="12" style="18" bestFit="1" customWidth="1"/>
    <col min="8197" max="8197" width="11.140625" style="18" bestFit="1" customWidth="1"/>
    <col min="8198" max="8198" width="13" style="18" customWidth="1"/>
    <col min="8199" max="8199" width="10.42578125" style="18" customWidth="1"/>
    <col min="8200" max="8203" width="11.140625" style="18" bestFit="1" customWidth="1"/>
    <col min="8204" max="8204" width="13.42578125" style="18" bestFit="1" customWidth="1"/>
    <col min="8205" max="8205" width="10.28515625" style="18" bestFit="1" customWidth="1"/>
    <col min="8206" max="8206" width="12" style="18" customWidth="1"/>
    <col min="8207" max="8207" width="11.85546875" style="18" bestFit="1" customWidth="1"/>
    <col min="8208" max="8448" width="8.7109375" style="18"/>
    <col min="8449" max="8449" width="4.42578125" style="18" customWidth="1"/>
    <col min="8450" max="8450" width="6.140625" style="18" customWidth="1"/>
    <col min="8451" max="8451" width="11.140625" style="18" bestFit="1" customWidth="1"/>
    <col min="8452" max="8452" width="12" style="18" bestFit="1" customWidth="1"/>
    <col min="8453" max="8453" width="11.140625" style="18" bestFit="1" customWidth="1"/>
    <col min="8454" max="8454" width="13" style="18" customWidth="1"/>
    <col min="8455" max="8455" width="10.42578125" style="18" customWidth="1"/>
    <col min="8456" max="8459" width="11.140625" style="18" bestFit="1" customWidth="1"/>
    <col min="8460" max="8460" width="13.42578125" style="18" bestFit="1" customWidth="1"/>
    <col min="8461" max="8461" width="10.28515625" style="18" bestFit="1" customWidth="1"/>
    <col min="8462" max="8462" width="12" style="18" customWidth="1"/>
    <col min="8463" max="8463" width="11.85546875" style="18" bestFit="1" customWidth="1"/>
    <col min="8464" max="8704" width="8.7109375" style="18"/>
    <col min="8705" max="8705" width="4.42578125" style="18" customWidth="1"/>
    <col min="8706" max="8706" width="6.140625" style="18" customWidth="1"/>
    <col min="8707" max="8707" width="11.140625" style="18" bestFit="1" customWidth="1"/>
    <col min="8708" max="8708" width="12" style="18" bestFit="1" customWidth="1"/>
    <col min="8709" max="8709" width="11.140625" style="18" bestFit="1" customWidth="1"/>
    <col min="8710" max="8710" width="13" style="18" customWidth="1"/>
    <col min="8711" max="8711" width="10.42578125" style="18" customWidth="1"/>
    <col min="8712" max="8715" width="11.140625" style="18" bestFit="1" customWidth="1"/>
    <col min="8716" max="8716" width="13.42578125" style="18" bestFit="1" customWidth="1"/>
    <col min="8717" max="8717" width="10.28515625" style="18" bestFit="1" customWidth="1"/>
    <col min="8718" max="8718" width="12" style="18" customWidth="1"/>
    <col min="8719" max="8719" width="11.85546875" style="18" bestFit="1" customWidth="1"/>
    <col min="8720" max="8960" width="8.7109375" style="18"/>
    <col min="8961" max="8961" width="4.42578125" style="18" customWidth="1"/>
    <col min="8962" max="8962" width="6.140625" style="18" customWidth="1"/>
    <col min="8963" max="8963" width="11.140625" style="18" bestFit="1" customWidth="1"/>
    <col min="8964" max="8964" width="12" style="18" bestFit="1" customWidth="1"/>
    <col min="8965" max="8965" width="11.140625" style="18" bestFit="1" customWidth="1"/>
    <col min="8966" max="8966" width="13" style="18" customWidth="1"/>
    <col min="8967" max="8967" width="10.42578125" style="18" customWidth="1"/>
    <col min="8968" max="8971" width="11.140625" style="18" bestFit="1" customWidth="1"/>
    <col min="8972" max="8972" width="13.42578125" style="18" bestFit="1" customWidth="1"/>
    <col min="8973" max="8973" width="10.28515625" style="18" bestFit="1" customWidth="1"/>
    <col min="8974" max="8974" width="12" style="18" customWidth="1"/>
    <col min="8975" max="8975" width="11.85546875" style="18" bestFit="1" customWidth="1"/>
    <col min="8976" max="9216" width="8.7109375" style="18"/>
    <col min="9217" max="9217" width="4.42578125" style="18" customWidth="1"/>
    <col min="9218" max="9218" width="6.140625" style="18" customWidth="1"/>
    <col min="9219" max="9219" width="11.140625" style="18" bestFit="1" customWidth="1"/>
    <col min="9220" max="9220" width="12" style="18" bestFit="1" customWidth="1"/>
    <col min="9221" max="9221" width="11.140625" style="18" bestFit="1" customWidth="1"/>
    <col min="9222" max="9222" width="13" style="18" customWidth="1"/>
    <col min="9223" max="9223" width="10.42578125" style="18" customWidth="1"/>
    <col min="9224" max="9227" width="11.140625" style="18" bestFit="1" customWidth="1"/>
    <col min="9228" max="9228" width="13.42578125" style="18" bestFit="1" customWidth="1"/>
    <col min="9229" max="9229" width="10.28515625" style="18" bestFit="1" customWidth="1"/>
    <col min="9230" max="9230" width="12" style="18" customWidth="1"/>
    <col min="9231" max="9231" width="11.85546875" style="18" bestFit="1" customWidth="1"/>
    <col min="9232" max="9472" width="8.7109375" style="18"/>
    <col min="9473" max="9473" width="4.42578125" style="18" customWidth="1"/>
    <col min="9474" max="9474" width="6.140625" style="18" customWidth="1"/>
    <col min="9475" max="9475" width="11.140625" style="18" bestFit="1" customWidth="1"/>
    <col min="9476" max="9476" width="12" style="18" bestFit="1" customWidth="1"/>
    <col min="9477" max="9477" width="11.140625" style="18" bestFit="1" customWidth="1"/>
    <col min="9478" max="9478" width="13" style="18" customWidth="1"/>
    <col min="9479" max="9479" width="10.42578125" style="18" customWidth="1"/>
    <col min="9480" max="9483" width="11.140625" style="18" bestFit="1" customWidth="1"/>
    <col min="9484" max="9484" width="13.42578125" style="18" bestFit="1" customWidth="1"/>
    <col min="9485" max="9485" width="10.28515625" style="18" bestFit="1" customWidth="1"/>
    <col min="9486" max="9486" width="12" style="18" customWidth="1"/>
    <col min="9487" max="9487" width="11.85546875" style="18" bestFit="1" customWidth="1"/>
    <col min="9488" max="9728" width="8.7109375" style="18"/>
    <col min="9729" max="9729" width="4.42578125" style="18" customWidth="1"/>
    <col min="9730" max="9730" width="6.140625" style="18" customWidth="1"/>
    <col min="9731" max="9731" width="11.140625" style="18" bestFit="1" customWidth="1"/>
    <col min="9732" max="9732" width="12" style="18" bestFit="1" customWidth="1"/>
    <col min="9733" max="9733" width="11.140625" style="18" bestFit="1" customWidth="1"/>
    <col min="9734" max="9734" width="13" style="18" customWidth="1"/>
    <col min="9735" max="9735" width="10.42578125" style="18" customWidth="1"/>
    <col min="9736" max="9739" width="11.140625" style="18" bestFit="1" customWidth="1"/>
    <col min="9740" max="9740" width="13.42578125" style="18" bestFit="1" customWidth="1"/>
    <col min="9741" max="9741" width="10.28515625" style="18" bestFit="1" customWidth="1"/>
    <col min="9742" max="9742" width="12" style="18" customWidth="1"/>
    <col min="9743" max="9743" width="11.85546875" style="18" bestFit="1" customWidth="1"/>
    <col min="9744" max="9984" width="8.7109375" style="18"/>
    <col min="9985" max="9985" width="4.42578125" style="18" customWidth="1"/>
    <col min="9986" max="9986" width="6.140625" style="18" customWidth="1"/>
    <col min="9987" max="9987" width="11.140625" style="18" bestFit="1" customWidth="1"/>
    <col min="9988" max="9988" width="12" style="18" bestFit="1" customWidth="1"/>
    <col min="9989" max="9989" width="11.140625" style="18" bestFit="1" customWidth="1"/>
    <col min="9990" max="9990" width="13" style="18" customWidth="1"/>
    <col min="9991" max="9991" width="10.42578125" style="18" customWidth="1"/>
    <col min="9992" max="9995" width="11.140625" style="18" bestFit="1" customWidth="1"/>
    <col min="9996" max="9996" width="13.42578125" style="18" bestFit="1" customWidth="1"/>
    <col min="9997" max="9997" width="10.28515625" style="18" bestFit="1" customWidth="1"/>
    <col min="9998" max="9998" width="12" style="18" customWidth="1"/>
    <col min="9999" max="9999" width="11.85546875" style="18" bestFit="1" customWidth="1"/>
    <col min="10000" max="10240" width="8.7109375" style="18"/>
    <col min="10241" max="10241" width="4.42578125" style="18" customWidth="1"/>
    <col min="10242" max="10242" width="6.140625" style="18" customWidth="1"/>
    <col min="10243" max="10243" width="11.140625" style="18" bestFit="1" customWidth="1"/>
    <col min="10244" max="10244" width="12" style="18" bestFit="1" customWidth="1"/>
    <col min="10245" max="10245" width="11.140625" style="18" bestFit="1" customWidth="1"/>
    <col min="10246" max="10246" width="13" style="18" customWidth="1"/>
    <col min="10247" max="10247" width="10.42578125" style="18" customWidth="1"/>
    <col min="10248" max="10251" width="11.140625" style="18" bestFit="1" customWidth="1"/>
    <col min="10252" max="10252" width="13.42578125" style="18" bestFit="1" customWidth="1"/>
    <col min="10253" max="10253" width="10.28515625" style="18" bestFit="1" customWidth="1"/>
    <col min="10254" max="10254" width="12" style="18" customWidth="1"/>
    <col min="10255" max="10255" width="11.85546875" style="18" bestFit="1" customWidth="1"/>
    <col min="10256" max="10496" width="8.7109375" style="18"/>
    <col min="10497" max="10497" width="4.42578125" style="18" customWidth="1"/>
    <col min="10498" max="10498" width="6.140625" style="18" customWidth="1"/>
    <col min="10499" max="10499" width="11.140625" style="18" bestFit="1" customWidth="1"/>
    <col min="10500" max="10500" width="12" style="18" bestFit="1" customWidth="1"/>
    <col min="10501" max="10501" width="11.140625" style="18" bestFit="1" customWidth="1"/>
    <col min="10502" max="10502" width="13" style="18" customWidth="1"/>
    <col min="10503" max="10503" width="10.42578125" style="18" customWidth="1"/>
    <col min="10504" max="10507" width="11.140625" style="18" bestFit="1" customWidth="1"/>
    <col min="10508" max="10508" width="13.42578125" style="18" bestFit="1" customWidth="1"/>
    <col min="10509" max="10509" width="10.28515625" style="18" bestFit="1" customWidth="1"/>
    <col min="10510" max="10510" width="12" style="18" customWidth="1"/>
    <col min="10511" max="10511" width="11.85546875" style="18" bestFit="1" customWidth="1"/>
    <col min="10512" max="10752" width="8.7109375" style="18"/>
    <col min="10753" max="10753" width="4.42578125" style="18" customWidth="1"/>
    <col min="10754" max="10754" width="6.140625" style="18" customWidth="1"/>
    <col min="10755" max="10755" width="11.140625" style="18" bestFit="1" customWidth="1"/>
    <col min="10756" max="10756" width="12" style="18" bestFit="1" customWidth="1"/>
    <col min="10757" max="10757" width="11.140625" style="18" bestFit="1" customWidth="1"/>
    <col min="10758" max="10758" width="13" style="18" customWidth="1"/>
    <col min="10759" max="10759" width="10.42578125" style="18" customWidth="1"/>
    <col min="10760" max="10763" width="11.140625" style="18" bestFit="1" customWidth="1"/>
    <col min="10764" max="10764" width="13.42578125" style="18" bestFit="1" customWidth="1"/>
    <col min="10765" max="10765" width="10.28515625" style="18" bestFit="1" customWidth="1"/>
    <col min="10766" max="10766" width="12" style="18" customWidth="1"/>
    <col min="10767" max="10767" width="11.85546875" style="18" bestFit="1" customWidth="1"/>
    <col min="10768" max="11008" width="8.7109375" style="18"/>
    <col min="11009" max="11009" width="4.42578125" style="18" customWidth="1"/>
    <col min="11010" max="11010" width="6.140625" style="18" customWidth="1"/>
    <col min="11011" max="11011" width="11.140625" style="18" bestFit="1" customWidth="1"/>
    <col min="11012" max="11012" width="12" style="18" bestFit="1" customWidth="1"/>
    <col min="11013" max="11013" width="11.140625" style="18" bestFit="1" customWidth="1"/>
    <col min="11014" max="11014" width="13" style="18" customWidth="1"/>
    <col min="11015" max="11015" width="10.42578125" style="18" customWidth="1"/>
    <col min="11016" max="11019" width="11.140625" style="18" bestFit="1" customWidth="1"/>
    <col min="11020" max="11020" width="13.42578125" style="18" bestFit="1" customWidth="1"/>
    <col min="11021" max="11021" width="10.28515625" style="18" bestFit="1" customWidth="1"/>
    <col min="11022" max="11022" width="12" style="18" customWidth="1"/>
    <col min="11023" max="11023" width="11.85546875" style="18" bestFit="1" customWidth="1"/>
    <col min="11024" max="11264" width="8.7109375" style="18"/>
    <col min="11265" max="11265" width="4.42578125" style="18" customWidth="1"/>
    <col min="11266" max="11266" width="6.140625" style="18" customWidth="1"/>
    <col min="11267" max="11267" width="11.140625" style="18" bestFit="1" customWidth="1"/>
    <col min="11268" max="11268" width="12" style="18" bestFit="1" customWidth="1"/>
    <col min="11269" max="11269" width="11.140625" style="18" bestFit="1" customWidth="1"/>
    <col min="11270" max="11270" width="13" style="18" customWidth="1"/>
    <col min="11271" max="11271" width="10.42578125" style="18" customWidth="1"/>
    <col min="11272" max="11275" width="11.140625" style="18" bestFit="1" customWidth="1"/>
    <col min="11276" max="11276" width="13.42578125" style="18" bestFit="1" customWidth="1"/>
    <col min="11277" max="11277" width="10.28515625" style="18" bestFit="1" customWidth="1"/>
    <col min="11278" max="11278" width="12" style="18" customWidth="1"/>
    <col min="11279" max="11279" width="11.85546875" style="18" bestFit="1" customWidth="1"/>
    <col min="11280" max="11520" width="8.7109375" style="18"/>
    <col min="11521" max="11521" width="4.42578125" style="18" customWidth="1"/>
    <col min="11522" max="11522" width="6.140625" style="18" customWidth="1"/>
    <col min="11523" max="11523" width="11.140625" style="18" bestFit="1" customWidth="1"/>
    <col min="11524" max="11524" width="12" style="18" bestFit="1" customWidth="1"/>
    <col min="11525" max="11525" width="11.140625" style="18" bestFit="1" customWidth="1"/>
    <col min="11526" max="11526" width="13" style="18" customWidth="1"/>
    <col min="11527" max="11527" width="10.42578125" style="18" customWidth="1"/>
    <col min="11528" max="11531" width="11.140625" style="18" bestFit="1" customWidth="1"/>
    <col min="11532" max="11532" width="13.42578125" style="18" bestFit="1" customWidth="1"/>
    <col min="11533" max="11533" width="10.28515625" style="18" bestFit="1" customWidth="1"/>
    <col min="11534" max="11534" width="12" style="18" customWidth="1"/>
    <col min="11535" max="11535" width="11.85546875" style="18" bestFit="1" customWidth="1"/>
    <col min="11536" max="11776" width="8.7109375" style="18"/>
    <col min="11777" max="11777" width="4.42578125" style="18" customWidth="1"/>
    <col min="11778" max="11778" width="6.140625" style="18" customWidth="1"/>
    <col min="11779" max="11779" width="11.140625" style="18" bestFit="1" customWidth="1"/>
    <col min="11780" max="11780" width="12" style="18" bestFit="1" customWidth="1"/>
    <col min="11781" max="11781" width="11.140625" style="18" bestFit="1" customWidth="1"/>
    <col min="11782" max="11782" width="13" style="18" customWidth="1"/>
    <col min="11783" max="11783" width="10.42578125" style="18" customWidth="1"/>
    <col min="11784" max="11787" width="11.140625" style="18" bestFit="1" customWidth="1"/>
    <col min="11788" max="11788" width="13.42578125" style="18" bestFit="1" customWidth="1"/>
    <col min="11789" max="11789" width="10.28515625" style="18" bestFit="1" customWidth="1"/>
    <col min="11790" max="11790" width="12" style="18" customWidth="1"/>
    <col min="11791" max="11791" width="11.85546875" style="18" bestFit="1" customWidth="1"/>
    <col min="11792" max="12032" width="8.7109375" style="18"/>
    <col min="12033" max="12033" width="4.42578125" style="18" customWidth="1"/>
    <col min="12034" max="12034" width="6.140625" style="18" customWidth="1"/>
    <col min="12035" max="12035" width="11.140625" style="18" bestFit="1" customWidth="1"/>
    <col min="12036" max="12036" width="12" style="18" bestFit="1" customWidth="1"/>
    <col min="12037" max="12037" width="11.140625" style="18" bestFit="1" customWidth="1"/>
    <col min="12038" max="12038" width="13" style="18" customWidth="1"/>
    <col min="12039" max="12039" width="10.42578125" style="18" customWidth="1"/>
    <col min="12040" max="12043" width="11.140625" style="18" bestFit="1" customWidth="1"/>
    <col min="12044" max="12044" width="13.42578125" style="18" bestFit="1" customWidth="1"/>
    <col min="12045" max="12045" width="10.28515625" style="18" bestFit="1" customWidth="1"/>
    <col min="12046" max="12046" width="12" style="18" customWidth="1"/>
    <col min="12047" max="12047" width="11.85546875" style="18" bestFit="1" customWidth="1"/>
    <col min="12048" max="12288" width="8.7109375" style="18"/>
    <col min="12289" max="12289" width="4.42578125" style="18" customWidth="1"/>
    <col min="12290" max="12290" width="6.140625" style="18" customWidth="1"/>
    <col min="12291" max="12291" width="11.140625" style="18" bestFit="1" customWidth="1"/>
    <col min="12292" max="12292" width="12" style="18" bestFit="1" customWidth="1"/>
    <col min="12293" max="12293" width="11.140625" style="18" bestFit="1" customWidth="1"/>
    <col min="12294" max="12294" width="13" style="18" customWidth="1"/>
    <col min="12295" max="12295" width="10.42578125" style="18" customWidth="1"/>
    <col min="12296" max="12299" width="11.140625" style="18" bestFit="1" customWidth="1"/>
    <col min="12300" max="12300" width="13.42578125" style="18" bestFit="1" customWidth="1"/>
    <col min="12301" max="12301" width="10.28515625" style="18" bestFit="1" customWidth="1"/>
    <col min="12302" max="12302" width="12" style="18" customWidth="1"/>
    <col min="12303" max="12303" width="11.85546875" style="18" bestFit="1" customWidth="1"/>
    <col min="12304" max="12544" width="8.7109375" style="18"/>
    <col min="12545" max="12545" width="4.42578125" style="18" customWidth="1"/>
    <col min="12546" max="12546" width="6.140625" style="18" customWidth="1"/>
    <col min="12547" max="12547" width="11.140625" style="18" bestFit="1" customWidth="1"/>
    <col min="12548" max="12548" width="12" style="18" bestFit="1" customWidth="1"/>
    <col min="12549" max="12549" width="11.140625" style="18" bestFit="1" customWidth="1"/>
    <col min="12550" max="12550" width="13" style="18" customWidth="1"/>
    <col min="12551" max="12551" width="10.42578125" style="18" customWidth="1"/>
    <col min="12552" max="12555" width="11.140625" style="18" bestFit="1" customWidth="1"/>
    <col min="12556" max="12556" width="13.42578125" style="18" bestFit="1" customWidth="1"/>
    <col min="12557" max="12557" width="10.28515625" style="18" bestFit="1" customWidth="1"/>
    <col min="12558" max="12558" width="12" style="18" customWidth="1"/>
    <col min="12559" max="12559" width="11.85546875" style="18" bestFit="1" customWidth="1"/>
    <col min="12560" max="12800" width="8.7109375" style="18"/>
    <col min="12801" max="12801" width="4.42578125" style="18" customWidth="1"/>
    <col min="12802" max="12802" width="6.140625" style="18" customWidth="1"/>
    <col min="12803" max="12803" width="11.140625" style="18" bestFit="1" customWidth="1"/>
    <col min="12804" max="12804" width="12" style="18" bestFit="1" customWidth="1"/>
    <col min="12805" max="12805" width="11.140625" style="18" bestFit="1" customWidth="1"/>
    <col min="12806" max="12806" width="13" style="18" customWidth="1"/>
    <col min="12807" max="12807" width="10.42578125" style="18" customWidth="1"/>
    <col min="12808" max="12811" width="11.140625" style="18" bestFit="1" customWidth="1"/>
    <col min="12812" max="12812" width="13.42578125" style="18" bestFit="1" customWidth="1"/>
    <col min="12813" max="12813" width="10.28515625" style="18" bestFit="1" customWidth="1"/>
    <col min="12814" max="12814" width="12" style="18" customWidth="1"/>
    <col min="12815" max="12815" width="11.85546875" style="18" bestFit="1" customWidth="1"/>
    <col min="12816" max="13056" width="8.7109375" style="18"/>
    <col min="13057" max="13057" width="4.42578125" style="18" customWidth="1"/>
    <col min="13058" max="13058" width="6.140625" style="18" customWidth="1"/>
    <col min="13059" max="13059" width="11.140625" style="18" bestFit="1" customWidth="1"/>
    <col min="13060" max="13060" width="12" style="18" bestFit="1" customWidth="1"/>
    <col min="13061" max="13061" width="11.140625" style="18" bestFit="1" customWidth="1"/>
    <col min="13062" max="13062" width="13" style="18" customWidth="1"/>
    <col min="13063" max="13063" width="10.42578125" style="18" customWidth="1"/>
    <col min="13064" max="13067" width="11.140625" style="18" bestFit="1" customWidth="1"/>
    <col min="13068" max="13068" width="13.42578125" style="18" bestFit="1" customWidth="1"/>
    <col min="13069" max="13069" width="10.28515625" style="18" bestFit="1" customWidth="1"/>
    <col min="13070" max="13070" width="12" style="18" customWidth="1"/>
    <col min="13071" max="13071" width="11.85546875" style="18" bestFit="1" customWidth="1"/>
    <col min="13072" max="13312" width="8.7109375" style="18"/>
    <col min="13313" max="13313" width="4.42578125" style="18" customWidth="1"/>
    <col min="13314" max="13314" width="6.140625" style="18" customWidth="1"/>
    <col min="13315" max="13315" width="11.140625" style="18" bestFit="1" customWidth="1"/>
    <col min="13316" max="13316" width="12" style="18" bestFit="1" customWidth="1"/>
    <col min="13317" max="13317" width="11.140625" style="18" bestFit="1" customWidth="1"/>
    <col min="13318" max="13318" width="13" style="18" customWidth="1"/>
    <col min="13319" max="13319" width="10.42578125" style="18" customWidth="1"/>
    <col min="13320" max="13323" width="11.140625" style="18" bestFit="1" customWidth="1"/>
    <col min="13324" max="13324" width="13.42578125" style="18" bestFit="1" customWidth="1"/>
    <col min="13325" max="13325" width="10.28515625" style="18" bestFit="1" customWidth="1"/>
    <col min="13326" max="13326" width="12" style="18" customWidth="1"/>
    <col min="13327" max="13327" width="11.85546875" style="18" bestFit="1" customWidth="1"/>
    <col min="13328" max="13568" width="8.7109375" style="18"/>
    <col min="13569" max="13569" width="4.42578125" style="18" customWidth="1"/>
    <col min="13570" max="13570" width="6.140625" style="18" customWidth="1"/>
    <col min="13571" max="13571" width="11.140625" style="18" bestFit="1" customWidth="1"/>
    <col min="13572" max="13572" width="12" style="18" bestFit="1" customWidth="1"/>
    <col min="13573" max="13573" width="11.140625" style="18" bestFit="1" customWidth="1"/>
    <col min="13574" max="13574" width="13" style="18" customWidth="1"/>
    <col min="13575" max="13575" width="10.42578125" style="18" customWidth="1"/>
    <col min="13576" max="13579" width="11.140625" style="18" bestFit="1" customWidth="1"/>
    <col min="13580" max="13580" width="13.42578125" style="18" bestFit="1" customWidth="1"/>
    <col min="13581" max="13581" width="10.28515625" style="18" bestFit="1" customWidth="1"/>
    <col min="13582" max="13582" width="12" style="18" customWidth="1"/>
    <col min="13583" max="13583" width="11.85546875" style="18" bestFit="1" customWidth="1"/>
    <col min="13584" max="13824" width="8.7109375" style="18"/>
    <col min="13825" max="13825" width="4.42578125" style="18" customWidth="1"/>
    <col min="13826" max="13826" width="6.140625" style="18" customWidth="1"/>
    <col min="13827" max="13827" width="11.140625" style="18" bestFit="1" customWidth="1"/>
    <col min="13828" max="13828" width="12" style="18" bestFit="1" customWidth="1"/>
    <col min="13829" max="13829" width="11.140625" style="18" bestFit="1" customWidth="1"/>
    <col min="13830" max="13830" width="13" style="18" customWidth="1"/>
    <col min="13831" max="13831" width="10.42578125" style="18" customWidth="1"/>
    <col min="13832" max="13835" width="11.140625" style="18" bestFit="1" customWidth="1"/>
    <col min="13836" max="13836" width="13.42578125" style="18" bestFit="1" customWidth="1"/>
    <col min="13837" max="13837" width="10.28515625" style="18" bestFit="1" customWidth="1"/>
    <col min="13838" max="13838" width="12" style="18" customWidth="1"/>
    <col min="13839" max="13839" width="11.85546875" style="18" bestFit="1" customWidth="1"/>
    <col min="13840" max="14080" width="8.7109375" style="18"/>
    <col min="14081" max="14081" width="4.42578125" style="18" customWidth="1"/>
    <col min="14082" max="14082" width="6.140625" style="18" customWidth="1"/>
    <col min="14083" max="14083" width="11.140625" style="18" bestFit="1" customWidth="1"/>
    <col min="14084" max="14084" width="12" style="18" bestFit="1" customWidth="1"/>
    <col min="14085" max="14085" width="11.140625" style="18" bestFit="1" customWidth="1"/>
    <col min="14086" max="14086" width="13" style="18" customWidth="1"/>
    <col min="14087" max="14087" width="10.42578125" style="18" customWidth="1"/>
    <col min="14088" max="14091" width="11.140625" style="18" bestFit="1" customWidth="1"/>
    <col min="14092" max="14092" width="13.42578125" style="18" bestFit="1" customWidth="1"/>
    <col min="14093" max="14093" width="10.28515625" style="18" bestFit="1" customWidth="1"/>
    <col min="14094" max="14094" width="12" style="18" customWidth="1"/>
    <col min="14095" max="14095" width="11.85546875" style="18" bestFit="1" customWidth="1"/>
    <col min="14096" max="14336" width="8.7109375" style="18"/>
    <col min="14337" max="14337" width="4.42578125" style="18" customWidth="1"/>
    <col min="14338" max="14338" width="6.140625" style="18" customWidth="1"/>
    <col min="14339" max="14339" width="11.140625" style="18" bestFit="1" customWidth="1"/>
    <col min="14340" max="14340" width="12" style="18" bestFit="1" customWidth="1"/>
    <col min="14341" max="14341" width="11.140625" style="18" bestFit="1" customWidth="1"/>
    <col min="14342" max="14342" width="13" style="18" customWidth="1"/>
    <col min="14343" max="14343" width="10.42578125" style="18" customWidth="1"/>
    <col min="14344" max="14347" width="11.140625" style="18" bestFit="1" customWidth="1"/>
    <col min="14348" max="14348" width="13.42578125" style="18" bestFit="1" customWidth="1"/>
    <col min="14349" max="14349" width="10.28515625" style="18" bestFit="1" customWidth="1"/>
    <col min="14350" max="14350" width="12" style="18" customWidth="1"/>
    <col min="14351" max="14351" width="11.85546875" style="18" bestFit="1" customWidth="1"/>
    <col min="14352" max="14592" width="8.7109375" style="18"/>
    <col min="14593" max="14593" width="4.42578125" style="18" customWidth="1"/>
    <col min="14594" max="14594" width="6.140625" style="18" customWidth="1"/>
    <col min="14595" max="14595" width="11.140625" style="18" bestFit="1" customWidth="1"/>
    <col min="14596" max="14596" width="12" style="18" bestFit="1" customWidth="1"/>
    <col min="14597" max="14597" width="11.140625" style="18" bestFit="1" customWidth="1"/>
    <col min="14598" max="14598" width="13" style="18" customWidth="1"/>
    <col min="14599" max="14599" width="10.42578125" style="18" customWidth="1"/>
    <col min="14600" max="14603" width="11.140625" style="18" bestFit="1" customWidth="1"/>
    <col min="14604" max="14604" width="13.42578125" style="18" bestFit="1" customWidth="1"/>
    <col min="14605" max="14605" width="10.28515625" style="18" bestFit="1" customWidth="1"/>
    <col min="14606" max="14606" width="12" style="18" customWidth="1"/>
    <col min="14607" max="14607" width="11.85546875" style="18" bestFit="1" customWidth="1"/>
    <col min="14608" max="14848" width="8.7109375" style="18"/>
    <col min="14849" max="14849" width="4.42578125" style="18" customWidth="1"/>
    <col min="14850" max="14850" width="6.140625" style="18" customWidth="1"/>
    <col min="14851" max="14851" width="11.140625" style="18" bestFit="1" customWidth="1"/>
    <col min="14852" max="14852" width="12" style="18" bestFit="1" customWidth="1"/>
    <col min="14853" max="14853" width="11.140625" style="18" bestFit="1" customWidth="1"/>
    <col min="14854" max="14854" width="13" style="18" customWidth="1"/>
    <col min="14855" max="14855" width="10.42578125" style="18" customWidth="1"/>
    <col min="14856" max="14859" width="11.140625" style="18" bestFit="1" customWidth="1"/>
    <col min="14860" max="14860" width="13.42578125" style="18" bestFit="1" customWidth="1"/>
    <col min="14861" max="14861" width="10.28515625" style="18" bestFit="1" customWidth="1"/>
    <col min="14862" max="14862" width="12" style="18" customWidth="1"/>
    <col min="14863" max="14863" width="11.85546875" style="18" bestFit="1" customWidth="1"/>
    <col min="14864" max="15104" width="8.7109375" style="18"/>
    <col min="15105" max="15105" width="4.42578125" style="18" customWidth="1"/>
    <col min="15106" max="15106" width="6.140625" style="18" customWidth="1"/>
    <col min="15107" max="15107" width="11.140625" style="18" bestFit="1" customWidth="1"/>
    <col min="15108" max="15108" width="12" style="18" bestFit="1" customWidth="1"/>
    <col min="15109" max="15109" width="11.140625" style="18" bestFit="1" customWidth="1"/>
    <col min="15110" max="15110" width="13" style="18" customWidth="1"/>
    <col min="15111" max="15111" width="10.42578125" style="18" customWidth="1"/>
    <col min="15112" max="15115" width="11.140625" style="18" bestFit="1" customWidth="1"/>
    <col min="15116" max="15116" width="13.42578125" style="18" bestFit="1" customWidth="1"/>
    <col min="15117" max="15117" width="10.28515625" style="18" bestFit="1" customWidth="1"/>
    <col min="15118" max="15118" width="12" style="18" customWidth="1"/>
    <col min="15119" max="15119" width="11.85546875" style="18" bestFit="1" customWidth="1"/>
    <col min="15120" max="15360" width="8.7109375" style="18"/>
    <col min="15361" max="15361" width="4.42578125" style="18" customWidth="1"/>
    <col min="15362" max="15362" width="6.140625" style="18" customWidth="1"/>
    <col min="15363" max="15363" width="11.140625" style="18" bestFit="1" customWidth="1"/>
    <col min="15364" max="15364" width="12" style="18" bestFit="1" customWidth="1"/>
    <col min="15365" max="15365" width="11.140625" style="18" bestFit="1" customWidth="1"/>
    <col min="15366" max="15366" width="13" style="18" customWidth="1"/>
    <col min="15367" max="15367" width="10.42578125" style="18" customWidth="1"/>
    <col min="15368" max="15371" width="11.140625" style="18" bestFit="1" customWidth="1"/>
    <col min="15372" max="15372" width="13.42578125" style="18" bestFit="1" customWidth="1"/>
    <col min="15373" max="15373" width="10.28515625" style="18" bestFit="1" customWidth="1"/>
    <col min="15374" max="15374" width="12" style="18" customWidth="1"/>
    <col min="15375" max="15375" width="11.85546875" style="18" bestFit="1" customWidth="1"/>
    <col min="15376" max="15616" width="8.7109375" style="18"/>
    <col min="15617" max="15617" width="4.42578125" style="18" customWidth="1"/>
    <col min="15618" max="15618" width="6.140625" style="18" customWidth="1"/>
    <col min="15619" max="15619" width="11.140625" style="18" bestFit="1" customWidth="1"/>
    <col min="15620" max="15620" width="12" style="18" bestFit="1" customWidth="1"/>
    <col min="15621" max="15621" width="11.140625" style="18" bestFit="1" customWidth="1"/>
    <col min="15622" max="15622" width="13" style="18" customWidth="1"/>
    <col min="15623" max="15623" width="10.42578125" style="18" customWidth="1"/>
    <col min="15624" max="15627" width="11.140625" style="18" bestFit="1" customWidth="1"/>
    <col min="15628" max="15628" width="13.42578125" style="18" bestFit="1" customWidth="1"/>
    <col min="15629" max="15629" width="10.28515625" style="18" bestFit="1" customWidth="1"/>
    <col min="15630" max="15630" width="12" style="18" customWidth="1"/>
    <col min="15631" max="15631" width="11.85546875" style="18" bestFit="1" customWidth="1"/>
    <col min="15632" max="15872" width="8.7109375" style="18"/>
    <col min="15873" max="15873" width="4.42578125" style="18" customWidth="1"/>
    <col min="15874" max="15874" width="6.140625" style="18" customWidth="1"/>
    <col min="15875" max="15875" width="11.140625" style="18" bestFit="1" customWidth="1"/>
    <col min="15876" max="15876" width="12" style="18" bestFit="1" customWidth="1"/>
    <col min="15877" max="15877" width="11.140625" style="18" bestFit="1" customWidth="1"/>
    <col min="15878" max="15878" width="13" style="18" customWidth="1"/>
    <col min="15879" max="15879" width="10.42578125" style="18" customWidth="1"/>
    <col min="15880" max="15883" width="11.140625" style="18" bestFit="1" customWidth="1"/>
    <col min="15884" max="15884" width="13.42578125" style="18" bestFit="1" customWidth="1"/>
    <col min="15885" max="15885" width="10.28515625" style="18" bestFit="1" customWidth="1"/>
    <col min="15886" max="15886" width="12" style="18" customWidth="1"/>
    <col min="15887" max="15887" width="11.85546875" style="18" bestFit="1" customWidth="1"/>
    <col min="15888" max="16128" width="8.7109375" style="18"/>
    <col min="16129" max="16129" width="4.42578125" style="18" customWidth="1"/>
    <col min="16130" max="16130" width="6.140625" style="18" customWidth="1"/>
    <col min="16131" max="16131" width="11.140625" style="18" bestFit="1" customWidth="1"/>
    <col min="16132" max="16132" width="12" style="18" bestFit="1" customWidth="1"/>
    <col min="16133" max="16133" width="11.140625" style="18" bestFit="1" customWidth="1"/>
    <col min="16134" max="16134" width="13" style="18" customWidth="1"/>
    <col min="16135" max="16135" width="10.42578125" style="18" customWidth="1"/>
    <col min="16136" max="16139" width="11.140625" style="18" bestFit="1" customWidth="1"/>
    <col min="16140" max="16140" width="13.42578125" style="18" bestFit="1" customWidth="1"/>
    <col min="16141" max="16141" width="10.28515625" style="18" bestFit="1" customWidth="1"/>
    <col min="16142" max="16142" width="12" style="18" customWidth="1"/>
    <col min="16143" max="16143" width="11.85546875" style="18" bestFit="1" customWidth="1"/>
    <col min="16144" max="16384" width="8.7109375" style="18"/>
  </cols>
  <sheetData>
    <row r="1" spans="1:15" ht="38.25" customHeight="1" x14ac:dyDescent="0.25">
      <c r="A1" s="53" t="s">
        <v>119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3" spans="1:15" s="19" customFormat="1" ht="21" customHeight="1" x14ac:dyDescent="0.25">
      <c r="A3" s="52" t="s">
        <v>0</v>
      </c>
      <c r="B3" s="52" t="s">
        <v>99</v>
      </c>
      <c r="C3" s="52" t="s">
        <v>100</v>
      </c>
      <c r="D3" s="52"/>
      <c r="E3" s="52"/>
      <c r="F3" s="52" t="s">
        <v>98</v>
      </c>
      <c r="G3" s="49" t="s">
        <v>101</v>
      </c>
      <c r="H3" s="49" t="s">
        <v>102</v>
      </c>
      <c r="I3" s="52" t="s">
        <v>103</v>
      </c>
      <c r="J3" s="52"/>
      <c r="K3" s="52"/>
      <c r="L3" s="52"/>
      <c r="M3" s="52"/>
      <c r="N3" s="49" t="s">
        <v>104</v>
      </c>
      <c r="O3" s="49" t="s">
        <v>105</v>
      </c>
    </row>
    <row r="4" spans="1:15" s="19" customFormat="1" ht="76.5" x14ac:dyDescent="0.25">
      <c r="A4" s="52"/>
      <c r="B4" s="52"/>
      <c r="C4" s="20" t="s">
        <v>106</v>
      </c>
      <c r="D4" s="32" t="s">
        <v>107</v>
      </c>
      <c r="E4" s="20" t="s">
        <v>108</v>
      </c>
      <c r="F4" s="52"/>
      <c r="G4" s="50"/>
      <c r="H4" s="50"/>
      <c r="I4" s="20" t="s">
        <v>109</v>
      </c>
      <c r="J4" s="21" t="s">
        <v>110</v>
      </c>
      <c r="K4" s="20" t="s">
        <v>108</v>
      </c>
      <c r="L4" s="20" t="s">
        <v>111</v>
      </c>
      <c r="M4" s="20" t="s">
        <v>112</v>
      </c>
      <c r="N4" s="50"/>
      <c r="O4" s="50"/>
    </row>
    <row r="5" spans="1:15" s="24" customFormat="1" ht="25.5" x14ac:dyDescent="0.25">
      <c r="A5" s="51"/>
      <c r="B5" s="51"/>
      <c r="C5" s="22">
        <v>1</v>
      </c>
      <c r="D5" s="22">
        <v>2</v>
      </c>
      <c r="E5" s="22">
        <v>3</v>
      </c>
      <c r="F5" s="22" t="s">
        <v>113</v>
      </c>
      <c r="G5" s="23">
        <v>5</v>
      </c>
      <c r="H5" s="22" t="s">
        <v>114</v>
      </c>
      <c r="I5" s="22">
        <v>7</v>
      </c>
      <c r="J5" s="22">
        <v>8</v>
      </c>
      <c r="K5" s="22">
        <v>9</v>
      </c>
      <c r="L5" s="22">
        <v>10</v>
      </c>
      <c r="M5" s="22">
        <v>11</v>
      </c>
      <c r="N5" s="23" t="s">
        <v>115</v>
      </c>
      <c r="O5" s="22" t="s">
        <v>116</v>
      </c>
    </row>
    <row r="6" spans="1:15" s="28" customFormat="1" ht="30.75" customHeight="1" x14ac:dyDescent="0.25">
      <c r="A6" s="25">
        <v>1</v>
      </c>
      <c r="B6" s="25">
        <v>2017</v>
      </c>
      <c r="C6" s="26">
        <f>654135000-60000000</f>
        <v>594135000</v>
      </c>
      <c r="D6" s="26">
        <v>60000000</v>
      </c>
      <c r="E6" s="26">
        <v>133244000</v>
      </c>
      <c r="F6" s="26">
        <f t="shared" ref="F6:F12" si="0">C6+D6+E6</f>
        <v>787379000</v>
      </c>
      <c r="G6" s="26"/>
      <c r="H6" s="26">
        <f t="shared" ref="H6:H11" si="1">F6+G6</f>
        <v>787379000</v>
      </c>
      <c r="I6" s="26">
        <v>246428000</v>
      </c>
      <c r="J6" s="26">
        <f>193690328+55000000</f>
        <v>248690328</v>
      </c>
      <c r="K6" s="26">
        <f>179166167-M6</f>
        <v>157358701</v>
      </c>
      <c r="L6" s="26">
        <v>113000000</v>
      </c>
      <c r="M6" s="26">
        <v>21807466</v>
      </c>
      <c r="N6" s="27">
        <f t="shared" ref="N6:N12" si="2">I6+J6+K6+L6+M6</f>
        <v>787284495</v>
      </c>
      <c r="O6" s="17">
        <f t="shared" ref="O6:O12" si="3">H6-N6</f>
        <v>94505</v>
      </c>
    </row>
    <row r="7" spans="1:15" s="28" customFormat="1" ht="30.75" customHeight="1" x14ac:dyDescent="0.25">
      <c r="A7" s="25">
        <v>2</v>
      </c>
      <c r="B7" s="29">
        <v>2018</v>
      </c>
      <c r="C7" s="26">
        <v>621480000</v>
      </c>
      <c r="D7" s="26">
        <v>60000000</v>
      </c>
      <c r="E7" s="26">
        <v>136656000</v>
      </c>
      <c r="F7" s="26">
        <f t="shared" si="0"/>
        <v>818136000</v>
      </c>
      <c r="G7" s="26">
        <f>F6-N6</f>
        <v>94505</v>
      </c>
      <c r="H7" s="26">
        <f t="shared" si="1"/>
        <v>818230505</v>
      </c>
      <c r="I7" s="26">
        <v>466355415</v>
      </c>
      <c r="J7" s="26">
        <v>80873985</v>
      </c>
      <c r="K7" s="26">
        <v>178339370</v>
      </c>
      <c r="L7" s="26">
        <v>90819000</v>
      </c>
      <c r="M7" s="26"/>
      <c r="N7" s="27">
        <f t="shared" si="2"/>
        <v>816387770</v>
      </c>
      <c r="O7" s="17">
        <f t="shared" si="3"/>
        <v>1842735</v>
      </c>
    </row>
    <row r="8" spans="1:15" s="28" customFormat="1" ht="30.75" customHeight="1" x14ac:dyDescent="0.25">
      <c r="A8" s="25">
        <v>3</v>
      </c>
      <c r="B8" s="29">
        <v>2019</v>
      </c>
      <c r="C8" s="26">
        <v>606355000</v>
      </c>
      <c r="D8" s="26">
        <v>60000000</v>
      </c>
      <c r="E8" s="26">
        <v>137869000</v>
      </c>
      <c r="F8" s="26">
        <f t="shared" si="0"/>
        <v>804224000</v>
      </c>
      <c r="G8" s="26">
        <f>H7-N7</f>
        <v>1842735</v>
      </c>
      <c r="H8" s="26">
        <f t="shared" si="1"/>
        <v>806066735</v>
      </c>
      <c r="I8" s="26">
        <v>417088715</v>
      </c>
      <c r="J8" s="26">
        <v>56774000</v>
      </c>
      <c r="K8" s="26">
        <v>196099325</v>
      </c>
      <c r="L8" s="26">
        <v>105907291</v>
      </c>
      <c r="M8" s="26">
        <v>28941074</v>
      </c>
      <c r="N8" s="27">
        <f t="shared" si="2"/>
        <v>804810405</v>
      </c>
      <c r="O8" s="17">
        <f t="shared" si="3"/>
        <v>1256330</v>
      </c>
    </row>
    <row r="9" spans="1:15" s="28" customFormat="1" ht="30.75" customHeight="1" x14ac:dyDescent="0.25">
      <c r="A9" s="25">
        <v>4</v>
      </c>
      <c r="B9" s="29">
        <v>2020</v>
      </c>
      <c r="C9" s="26">
        <v>560695000</v>
      </c>
      <c r="D9" s="26">
        <v>24000000</v>
      </c>
      <c r="E9" s="26">
        <f>179976486-D9</f>
        <v>155976486</v>
      </c>
      <c r="F9" s="26">
        <f t="shared" si="0"/>
        <v>740671486</v>
      </c>
      <c r="G9" s="26">
        <f>H8-N8</f>
        <v>1256330</v>
      </c>
      <c r="H9" s="26">
        <f t="shared" si="1"/>
        <v>741927816</v>
      </c>
      <c r="I9" s="26">
        <v>395442840</v>
      </c>
      <c r="J9" s="26">
        <v>63018600</v>
      </c>
      <c r="K9" s="26">
        <v>187510498</v>
      </c>
      <c r="L9" s="26">
        <v>94382000</v>
      </c>
      <c r="M9" s="26"/>
      <c r="N9" s="27">
        <f t="shared" si="2"/>
        <v>740353938</v>
      </c>
      <c r="O9" s="17">
        <f t="shared" si="3"/>
        <v>1573878</v>
      </c>
    </row>
    <row r="10" spans="1:15" s="28" customFormat="1" ht="30.75" customHeight="1" x14ac:dyDescent="0.25">
      <c r="A10" s="25">
        <v>5</v>
      </c>
      <c r="B10" s="29">
        <v>2021</v>
      </c>
      <c r="C10" s="26">
        <v>377820000</v>
      </c>
      <c r="D10" s="26">
        <v>30000000</v>
      </c>
      <c r="E10" s="26">
        <f>171408000-D10</f>
        <v>141408000</v>
      </c>
      <c r="F10" s="26">
        <f t="shared" si="0"/>
        <v>549228000</v>
      </c>
      <c r="G10" s="26">
        <f>H9-N9</f>
        <v>1573878</v>
      </c>
      <c r="H10" s="26">
        <f t="shared" si="1"/>
        <v>550801878</v>
      </c>
      <c r="I10" s="26">
        <v>247361140</v>
      </c>
      <c r="J10" s="26">
        <v>35659600</v>
      </c>
      <c r="K10" s="26">
        <v>182504278</v>
      </c>
      <c r="L10" s="26">
        <v>54660361</v>
      </c>
      <c r="M10" s="26"/>
      <c r="N10" s="27">
        <f t="shared" si="2"/>
        <v>520185379</v>
      </c>
      <c r="O10" s="17">
        <f t="shared" si="3"/>
        <v>30616499</v>
      </c>
    </row>
    <row r="11" spans="1:15" s="28" customFormat="1" ht="30.75" customHeight="1" x14ac:dyDescent="0.25">
      <c r="A11" s="25">
        <v>6</v>
      </c>
      <c r="B11" s="29">
        <v>2022</v>
      </c>
      <c r="C11" s="26">
        <v>504075000</v>
      </c>
      <c r="D11" s="26">
        <v>30000000</v>
      </c>
      <c r="E11" s="26">
        <v>134394712</v>
      </c>
      <c r="F11" s="26">
        <f t="shared" si="0"/>
        <v>668469712</v>
      </c>
      <c r="G11" s="26">
        <f>H10-N10</f>
        <v>30616499</v>
      </c>
      <c r="H11" s="26">
        <f t="shared" si="1"/>
        <v>699086211</v>
      </c>
      <c r="I11" s="26">
        <v>400104216</v>
      </c>
      <c r="J11" s="26">
        <v>31812750</v>
      </c>
      <c r="K11" s="26">
        <v>200146421</v>
      </c>
      <c r="L11" s="26">
        <v>50732554</v>
      </c>
      <c r="M11" s="26"/>
      <c r="N11" s="27">
        <f t="shared" si="2"/>
        <v>682795941</v>
      </c>
      <c r="O11" s="17">
        <f t="shared" si="3"/>
        <v>16290270</v>
      </c>
    </row>
    <row r="12" spans="1:15" s="28" customFormat="1" ht="30.75" customHeight="1" x14ac:dyDescent="0.25">
      <c r="A12" s="37">
        <v>7</v>
      </c>
      <c r="B12" s="25" t="s">
        <v>118</v>
      </c>
      <c r="C12" s="34">
        <f>512075000</f>
        <v>512075000</v>
      </c>
      <c r="D12" s="34">
        <v>36000000</v>
      </c>
      <c r="E12" s="34">
        <f>141975231+167506</f>
        <v>142142737</v>
      </c>
      <c r="F12" s="26">
        <f t="shared" si="0"/>
        <v>690217737</v>
      </c>
      <c r="G12" s="26">
        <v>16290270</v>
      </c>
      <c r="H12" s="26">
        <f>F12+G12</f>
        <v>706508007</v>
      </c>
      <c r="I12" s="26">
        <v>369369732</v>
      </c>
      <c r="J12" s="26">
        <v>42325850</v>
      </c>
      <c r="K12" s="26">
        <v>225521912</v>
      </c>
      <c r="L12" s="26">
        <f>49580000+10000000</f>
        <v>59580000</v>
      </c>
      <c r="M12" s="26"/>
      <c r="N12" s="27">
        <f t="shared" si="2"/>
        <v>696797494</v>
      </c>
      <c r="O12" s="17">
        <f t="shared" si="3"/>
        <v>9710513</v>
      </c>
    </row>
    <row r="13" spans="1:15" x14ac:dyDescent="0.25">
      <c r="A13" s="3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5" x14ac:dyDescent="0.25">
      <c r="A14" s="35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</row>
    <row r="15" spans="1:15" x14ac:dyDescent="0.25">
      <c r="A15" s="3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</row>
    <row r="16" spans="1:15" x14ac:dyDescent="0.25">
      <c r="A16" s="3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</row>
    <row r="17" spans="1:14" x14ac:dyDescent="0.25">
      <c r="A17" s="35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</row>
    <row r="18" spans="1:14" x14ac:dyDescent="0.25">
      <c r="A18" s="3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</row>
    <row r="19" spans="1:14" x14ac:dyDescent="0.25">
      <c r="A19" s="3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x14ac:dyDescent="0.25">
      <c r="A20" s="35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</row>
    <row r="21" spans="1:14" x14ac:dyDescent="0.25">
      <c r="A21" s="3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x14ac:dyDescent="0.25">
      <c r="A22" s="35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1:14" x14ac:dyDescent="0.25">
      <c r="A23" s="3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1:14" x14ac:dyDescent="0.25">
      <c r="A24" s="3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1:14" x14ac:dyDescent="0.25">
      <c r="A25" s="3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</row>
  </sheetData>
  <mergeCells count="11">
    <mergeCell ref="A1:O1"/>
    <mergeCell ref="O3:O4"/>
    <mergeCell ref="A5:B5"/>
    <mergeCell ref="A3:A4"/>
    <mergeCell ref="B3:B4"/>
    <mergeCell ref="C3:E3"/>
    <mergeCell ref="F3:F4"/>
    <mergeCell ref="G3:G4"/>
    <mergeCell ref="H3:H4"/>
    <mergeCell ref="I3:M3"/>
    <mergeCell ref="N3:N4"/>
  </mergeCells>
  <printOptions horizontalCentered="1"/>
  <pageMargins left="0.19685039370078741" right="0.19685039370078741" top="0.59055118110236227" bottom="0.98425196850393704" header="0.51181102362204722" footer="0.51181102362204722"/>
  <pageSetup paperSize="9" scale="91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PHỤ LỤC I</vt:lpstr>
      <vt:lpstr>PHỤ LỤC II</vt:lpstr>
      <vt:lpstr>'PHỤ LỤC 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2024-04-15T03:51:24Z</cp:lastPrinted>
  <dcterms:created xsi:type="dcterms:W3CDTF">2022-10-01T14:29:47Z</dcterms:created>
  <dcterms:modified xsi:type="dcterms:W3CDTF">2024-04-22T02:20:23Z</dcterms:modified>
</cp:coreProperties>
</file>